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rupo Contratos\240-Grupo de Contratos\14031-Grupo de Contratos 2021\Documentos Generales\20.Secop II\Publicación\Informe Procesos Publicados\"/>
    </mc:Choice>
  </mc:AlternateContent>
  <bookViews>
    <workbookView xWindow="0" yWindow="0" windowWidth="17895" windowHeight="7455"/>
  </bookViews>
  <sheets>
    <sheet name="PLANTILLA  PROCESOS" sheetId="2" r:id="rId1"/>
    <sheet name="PLANTILLA  CONTRATOS V2021" sheetId="3" r:id="rId2"/>
    <sheet name="CONTRATOS VIGENCIA FUTURA" sheetId="11" r:id="rId3"/>
    <sheet name="Comites" sheetId="8" state="hidden" r:id="rId4"/>
    <sheet name="Hoja1" sheetId="6" state="hidden" r:id="rId5"/>
    <sheet name="Hoja2" sheetId="7" state="hidden" r:id="rId6"/>
    <sheet name="Reporte Adicional Cierre Abril" sheetId="5" state="hidden" r:id="rId7"/>
  </sheets>
  <definedNames>
    <definedName name="_xlnm._FilterDatabase" localSheetId="2" hidden="1">'CONTRATOS VIGENCIA FUTURA'!$A$1:$AZ$19</definedName>
    <definedName name="_xlnm._FilterDatabase" localSheetId="1" hidden="1">'PLANTILLA  CONTRATOS V2021'!$A$1:$BK$52</definedName>
    <definedName name="_xlnm._FilterDatabase" localSheetId="0" hidden="1">'PLANTILLA  PROCESOS'!$A$1:$AE$53</definedName>
    <definedName name="_xlnm._FilterDatabase" localSheetId="6" hidden="1">'Reporte Adicional Cierre Abril'!$A$1:$J$53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4" i="3" l="1"/>
  <c r="Y44" i="3"/>
  <c r="X52" i="3"/>
  <c r="AA52" i="3"/>
  <c r="W52" i="3"/>
  <c r="U52" i="3"/>
  <c r="R52" i="3"/>
  <c r="AV51" i="3"/>
  <c r="V51" i="3" l="1"/>
  <c r="Y51" i="3" s="1"/>
  <c r="AU51" i="3" l="1"/>
  <c r="V50" i="3" l="1"/>
  <c r="Z50" i="3" l="1"/>
  <c r="Y50" i="3"/>
  <c r="AU50" i="3" s="1"/>
  <c r="AA51" i="2"/>
  <c r="V49" i="3"/>
  <c r="V48" i="3"/>
  <c r="V47" i="3"/>
  <c r="Y47" i="3" l="1"/>
  <c r="Z47" i="3"/>
  <c r="Y48" i="3"/>
  <c r="AU48" i="3" s="1"/>
  <c r="Z48" i="3"/>
  <c r="Z49" i="3"/>
  <c r="Y49" i="3"/>
  <c r="AU49" i="3" s="1"/>
  <c r="AU47" i="3"/>
  <c r="V46" i="3"/>
  <c r="Z46" i="3" l="1"/>
  <c r="Y46" i="3"/>
  <c r="AU46" i="3" s="1"/>
  <c r="R14" i="11"/>
  <c r="V45" i="3" l="1"/>
  <c r="Z45" i="3" l="1"/>
  <c r="Y45" i="3"/>
  <c r="AU45" i="3" s="1"/>
  <c r="R15" i="11"/>
  <c r="V38" i="3"/>
  <c r="Z38" i="3" l="1"/>
  <c r="Y38" i="3"/>
  <c r="AU44" i="3"/>
  <c r="V43" i="3"/>
  <c r="Z43" i="3" l="1"/>
  <c r="Y43" i="3"/>
  <c r="AU43" i="3" s="1"/>
  <c r="V42" i="3"/>
  <c r="Z42" i="3" l="1"/>
  <c r="Y42" i="3"/>
  <c r="AU42" i="3" s="1"/>
  <c r="V41" i="3" l="1"/>
  <c r="V40" i="3"/>
  <c r="V39" i="3"/>
  <c r="Y39" i="3" l="1"/>
  <c r="Z39" i="3"/>
  <c r="Y40" i="3"/>
  <c r="AU40" i="3" s="1"/>
  <c r="Z40" i="3"/>
  <c r="Z41" i="3"/>
  <c r="Y41" i="3"/>
  <c r="AU41" i="3" s="1"/>
  <c r="AU39" i="3"/>
  <c r="AU38" i="3"/>
  <c r="V37" i="3"/>
  <c r="Z37" i="3" l="1"/>
  <c r="Y37" i="3"/>
  <c r="AU37" i="3" s="1"/>
  <c r="V36" i="3"/>
  <c r="V35" i="3"/>
  <c r="Y36" i="3" l="1"/>
  <c r="Z36" i="3"/>
  <c r="Y35" i="3"/>
  <c r="AU35" i="3" s="1"/>
  <c r="Z35" i="3"/>
  <c r="AU36" i="3"/>
  <c r="AA46" i="2"/>
  <c r="AA45" i="2"/>
  <c r="S14" i="11" l="1"/>
  <c r="S15" i="11"/>
  <c r="R16" i="11"/>
  <c r="S16" i="11" s="1"/>
  <c r="S17" i="11"/>
  <c r="S18" i="11"/>
  <c r="S19" i="11"/>
  <c r="S13" i="11"/>
  <c r="S12" i="11"/>
  <c r="R11" i="11"/>
  <c r="S11" i="11" s="1"/>
  <c r="S10" i="11"/>
  <c r="R9" i="11"/>
  <c r="S9" i="11" s="1"/>
  <c r="R8" i="11"/>
  <c r="S8" i="11" s="1"/>
  <c r="S7" i="11"/>
  <c r="R6" i="11"/>
  <c r="R5" i="11"/>
  <c r="S5" i="11" s="1"/>
  <c r="S4" i="11"/>
  <c r="S3" i="11"/>
  <c r="S2" i="11"/>
  <c r="V4" i="11" l="1"/>
  <c r="V17" i="11"/>
  <c r="V5" i="11"/>
  <c r="V9" i="11"/>
  <c r="V13" i="11"/>
  <c r="V16" i="11"/>
  <c r="V8" i="11"/>
  <c r="V12" i="11"/>
  <c r="V2" i="11"/>
  <c r="V10" i="11"/>
  <c r="V19" i="11"/>
  <c r="V15" i="11"/>
  <c r="V3" i="11"/>
  <c r="V7" i="11"/>
  <c r="V11" i="11"/>
  <c r="V18" i="11"/>
  <c r="V14" i="11"/>
  <c r="S6" i="11"/>
  <c r="V6" i="11" l="1"/>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2" i="3"/>
  <c r="V3" i="3"/>
  <c r="V4" i="3"/>
  <c r="V5" i="3"/>
  <c r="V6" i="3"/>
  <c r="Y4" i="3" l="1"/>
  <c r="Z4" i="3"/>
  <c r="Z25" i="3"/>
  <c r="Y25" i="3"/>
  <c r="AU25" i="3" s="1"/>
  <c r="Z17" i="3"/>
  <c r="Y17" i="3"/>
  <c r="AU17" i="3" s="1"/>
  <c r="Y32" i="3"/>
  <c r="Z32" i="3"/>
  <c r="Y16" i="3"/>
  <c r="Z16" i="3"/>
  <c r="Y12" i="3"/>
  <c r="AU12" i="3" s="1"/>
  <c r="Z12" i="3"/>
  <c r="Y8" i="3"/>
  <c r="Z8" i="3"/>
  <c r="Z33" i="3"/>
  <c r="Y33" i="3"/>
  <c r="AU33" i="3" s="1"/>
  <c r="Z21" i="3"/>
  <c r="Y21" i="3"/>
  <c r="Z9" i="3"/>
  <c r="Y9" i="3"/>
  <c r="AU9" i="3" s="1"/>
  <c r="Y28" i="3"/>
  <c r="Z28" i="3"/>
  <c r="Y20" i="3"/>
  <c r="AU20" i="3" s="1"/>
  <c r="Z20" i="3"/>
  <c r="Z6" i="3"/>
  <c r="Y6" i="3"/>
  <c r="Y27" i="3"/>
  <c r="AU27" i="3" s="1"/>
  <c r="Z27" i="3"/>
  <c r="Y19" i="3"/>
  <c r="Z19" i="3"/>
  <c r="Y11" i="3"/>
  <c r="AU11" i="3" s="1"/>
  <c r="Z11" i="3"/>
  <c r="Y7" i="3"/>
  <c r="AU7" i="3" s="1"/>
  <c r="Z7" i="3"/>
  <c r="Z29" i="3"/>
  <c r="Y29" i="3"/>
  <c r="AU29" i="3" s="1"/>
  <c r="Z13" i="3"/>
  <c r="Y13" i="3"/>
  <c r="AU13" i="3" s="1"/>
  <c r="Z3" i="3"/>
  <c r="Y3" i="3"/>
  <c r="AU3" i="3" s="1"/>
  <c r="Y24" i="3"/>
  <c r="Z24" i="3"/>
  <c r="Y2" i="3"/>
  <c r="AU2" i="3" s="1"/>
  <c r="V52" i="3"/>
  <c r="Z2" i="3"/>
  <c r="Z31" i="3"/>
  <c r="Y31" i="3"/>
  <c r="AU31" i="3" s="1"/>
  <c r="Z23" i="3"/>
  <c r="Y23" i="3"/>
  <c r="AU23" i="3" s="1"/>
  <c r="Z15" i="3"/>
  <c r="Y15" i="3"/>
  <c r="AU15" i="3" s="1"/>
  <c r="Z5" i="3"/>
  <c r="Y5" i="3"/>
  <c r="Z34" i="3"/>
  <c r="Y34" i="3"/>
  <c r="AU34" i="3" s="1"/>
  <c r="Z30" i="3"/>
  <c r="Y30" i="3"/>
  <c r="Z26" i="3"/>
  <c r="Y26" i="3"/>
  <c r="Z22" i="3"/>
  <c r="Y22" i="3"/>
  <c r="Z18" i="3"/>
  <c r="Y18" i="3"/>
  <c r="AU18" i="3" s="1"/>
  <c r="Z14" i="3"/>
  <c r="Y14" i="3"/>
  <c r="AU14" i="3" s="1"/>
  <c r="Z10" i="3"/>
  <c r="Y10" i="3"/>
  <c r="AU10" i="3" s="1"/>
  <c r="AU6" i="3"/>
  <c r="AU19" i="3"/>
  <c r="AU5" i="3"/>
  <c r="AU30" i="3"/>
  <c r="AU22" i="3"/>
  <c r="AU4" i="3"/>
  <c r="AU21" i="3"/>
  <c r="AU32" i="3"/>
  <c r="AU28" i="3"/>
  <c r="AU24" i="3"/>
  <c r="AU8" i="3"/>
  <c r="AU16" i="3"/>
  <c r="AU26" i="3"/>
  <c r="Z52" i="3" l="1"/>
  <c r="AA42" i="2"/>
  <c r="AA41" i="2"/>
  <c r="AA40" i="2"/>
  <c r="AA30" i="2" l="1"/>
  <c r="AA31" i="2"/>
  <c r="AA32" i="2"/>
  <c r="AA34" i="2"/>
  <c r="AA35" i="2"/>
  <c r="AA37" i="2"/>
  <c r="AA28" i="2"/>
  <c r="AA27" i="2"/>
  <c r="AA25" i="2" l="1"/>
  <c r="AA24" i="2"/>
  <c r="AA23" i="2"/>
  <c r="AA22" i="2"/>
  <c r="AA21" i="2"/>
  <c r="B10" i="6" l="1"/>
</calcChain>
</file>

<file path=xl/comments1.xml><?xml version="1.0" encoding="utf-8"?>
<comments xmlns="http://schemas.openxmlformats.org/spreadsheetml/2006/main">
  <authors>
    <author>Adriana Silva Bautista</author>
  </authors>
  <commentList>
    <comment ref="G1" authorId="0" shapeId="0">
      <text>
        <r>
          <rPr>
            <b/>
            <sz val="9"/>
            <color indexed="81"/>
            <rFont val="Tahoma"/>
            <family val="2"/>
          </rPr>
          <t>Adriana Silva Bautista:</t>
        </r>
        <r>
          <rPr>
            <sz val="9"/>
            <color indexed="81"/>
            <rFont val="Tahoma"/>
            <family val="2"/>
          </rPr>
          <t xml:space="preserve">
ESCRIBIR EL NOMBRE DE LA REGIONAL QUE PERTENECE</t>
        </r>
      </text>
    </comment>
    <comment ref="J2" authorId="0" shapeId="0">
      <text>
        <r>
          <rPr>
            <b/>
            <sz val="9"/>
            <color indexed="81"/>
            <rFont val="Tahoma"/>
            <family val="2"/>
          </rPr>
          <t>Adriana Silva Bautista:</t>
        </r>
        <r>
          <rPr>
            <sz val="9"/>
            <color indexed="81"/>
            <rFont val="Tahoma"/>
            <family val="2"/>
          </rPr>
          <t xml:space="preserve">
Relacionar los datos de los funcionarios seleccionados dentro de la nueva Estructura de Personal. </t>
        </r>
      </text>
    </comment>
  </commentList>
</comments>
</file>

<file path=xl/sharedStrings.xml><?xml version="1.0" encoding="utf-8"?>
<sst xmlns="http://schemas.openxmlformats.org/spreadsheetml/2006/main" count="4345" uniqueCount="1547">
  <si>
    <t>DEPENDENCIA</t>
  </si>
  <si>
    <t>FECHA DE RECIBO</t>
  </si>
  <si>
    <t>PLATAFORMA</t>
  </si>
  <si>
    <t>MODALIDAD DE SELECCIÓN</t>
  </si>
  <si>
    <t>OBJETO</t>
  </si>
  <si>
    <t>VALOR PRESUPUESTO OFICIAL</t>
  </si>
  <si>
    <t>NO. CDP</t>
  </si>
  <si>
    <t>RUBRO</t>
  </si>
  <si>
    <t>CONCEPTO</t>
  </si>
  <si>
    <t>ESTADO</t>
  </si>
  <si>
    <t>OBSERVACIONES</t>
  </si>
  <si>
    <t>CONTRATISTA</t>
  </si>
  <si>
    <t>ABOGADO ESTRUCTURADOR</t>
  </si>
  <si>
    <t>TIPO/ CLASE</t>
  </si>
  <si>
    <t>CRONOGRAMA INICIAL</t>
  </si>
  <si>
    <t>FECHA PUBL. PROYECTO</t>
  </si>
  <si>
    <t>FECHA APERTURA PROCESO</t>
  </si>
  <si>
    <t>NOMBRE PROVEEDORES Q PRESENTARON OFERTA</t>
  </si>
  <si>
    <t>FECHA ADJUDICACIÓN O DECLARACIÓN DESIERTA</t>
  </si>
  <si>
    <t>No. CONTRATO</t>
  </si>
  <si>
    <t>FECHA FIRMA CONTRATO</t>
  </si>
  <si>
    <t>Vr. CONTRATO</t>
  </si>
  <si>
    <t>SAP</t>
  </si>
  <si>
    <t xml:space="preserve">FECHA DE ENTREGA A EJECUCIÓN </t>
  </si>
  <si>
    <t xml:space="preserve">PUBLICADO EN LA WEB  </t>
  </si>
  <si>
    <t>CARGO ORDENADOR GASTO- NOMBRE</t>
  </si>
  <si>
    <t>PROCESO N°
(LP-SAMC-SASI-CM-CD-MC)</t>
  </si>
  <si>
    <t xml:space="preserve">FECHA DE TRASLADO DE EVALUACIONES </t>
  </si>
  <si>
    <t xml:space="preserve"> No. CONTRATO </t>
  </si>
  <si>
    <t xml:space="preserve"> MODALIDAD DE SELECCIÓN </t>
  </si>
  <si>
    <t xml:space="preserve"> No. proceso </t>
  </si>
  <si>
    <t>CLASE DE CTO</t>
  </si>
  <si>
    <t>RESPONSABLE</t>
  </si>
  <si>
    <t>IDENTIFICACION</t>
  </si>
  <si>
    <t xml:space="preserve">No. CTO INTER                                                                                                            </t>
  </si>
  <si>
    <t xml:space="preserve">FUERZA </t>
  </si>
  <si>
    <t>VENCIMIENTO INTER</t>
  </si>
  <si>
    <t>VALOR INICIAL CONTRATO</t>
  </si>
  <si>
    <t>RP</t>
  </si>
  <si>
    <t>VALOR ADICIONES</t>
  </si>
  <si>
    <t xml:space="preserve">VALOR PAGADO </t>
  </si>
  <si>
    <t>SALDO</t>
  </si>
  <si>
    <t>REINTEGROS</t>
  </si>
  <si>
    <t>FECHA DE INICIO CONTRATO</t>
  </si>
  <si>
    <t>FECHA TERMINACION CONTRATO</t>
  </si>
  <si>
    <t>FECHA PREVISTA DE LIQUIDACION</t>
  </si>
  <si>
    <t>PRORROGAS</t>
  </si>
  <si>
    <t>ESTADO DEL CONTRATO</t>
  </si>
  <si>
    <t>FECHA NOTIFICACION</t>
  </si>
  <si>
    <t xml:space="preserve"> GARANTÍAS / TIPO DE GARANTÍA </t>
  </si>
  <si>
    <t>FECHA EXPEDICIÓN GARANTIAS</t>
  </si>
  <si>
    <t xml:space="preserve"> GARANTÍAS / ENTIDAD ASEGURADORA </t>
  </si>
  <si>
    <t>GARANTÍAS / NÚMERO DE LA GARANTÍA</t>
  </si>
  <si>
    <t xml:space="preserve"> GARANTÍAS / RIESGOS ASEGURADOS </t>
  </si>
  <si>
    <t>GARANTÍAS / PORCENTAJE ( % ) ASEGURADO</t>
  </si>
  <si>
    <t>GARANTÍAS / VALOR ASEGURADO</t>
  </si>
  <si>
    <t xml:space="preserve"> CODIGO SAP </t>
  </si>
  <si>
    <t xml:space="preserve"> OBSERVACIONES </t>
  </si>
  <si>
    <t xml:space="preserve"> ORFEO </t>
  </si>
  <si>
    <t>FECHA DE SUSCRIPCIÓN</t>
  </si>
  <si>
    <t>NOMBRE DEL ORDENADOR DEL GASTO O SU DELEGADO</t>
  </si>
  <si>
    <t>NÚMERO DE CÉDULA DEL ORDENADOR DEL GASTO O SU DELEGADO</t>
  </si>
  <si>
    <t>GARANTÍA
RIESGOS ASEGURADOS</t>
  </si>
  <si>
    <t>FECHA DE SUSCRIPCION DE LA ADICION</t>
  </si>
  <si>
    <t>FECHA DE SUSCRIPCIÓN DE LA PRÓRROGA</t>
  </si>
  <si>
    <t>CARGO DEL SUPERVISOR</t>
  </si>
  <si>
    <t>PORCENTAJE DE EJECUCIÓN CUANTITATIVA (%)</t>
  </si>
  <si>
    <t>ACTIVIDADES PRINCIALES (DESCRIBA LOS LUGARES ESPECIFICOS DE ACCIÓN DEL CONTRATO O CONVENIO O LA COMPRA DE LOS ELEMENTOS ESPECIFICOS)</t>
  </si>
  <si>
    <t>PORCENTAJE DE EJECUCIÓN CUALITATIVA (%)</t>
  </si>
  <si>
    <t>MINIMA CUANTÍA</t>
  </si>
  <si>
    <t>LICITACIÓN PÚBLICA</t>
  </si>
  <si>
    <t>LEIDY JOHANA ATEHORTUA ALVAREZ</t>
  </si>
  <si>
    <t>PAGINA WEB /SECOP II</t>
  </si>
  <si>
    <t xml:space="preserve">SELECCIÓN ABREVIADA </t>
  </si>
  <si>
    <t>CORONEL (RA) FREDDY QUINTERO OLIVEROS</t>
  </si>
  <si>
    <t>007-001-2020</t>
  </si>
  <si>
    <t>007-002-2020</t>
  </si>
  <si>
    <t>007-003-2020</t>
  </si>
  <si>
    <t>007-005-2020</t>
  </si>
  <si>
    <t>007-008-2020</t>
  </si>
  <si>
    <t>007-009-2020</t>
  </si>
  <si>
    <t>007-010-2020</t>
  </si>
  <si>
    <t>007-015-2020</t>
  </si>
  <si>
    <t>007-016-2020</t>
  </si>
  <si>
    <t>007-017-2020</t>
  </si>
  <si>
    <t>007-018-2020</t>
  </si>
  <si>
    <t>007-019-2020</t>
  </si>
  <si>
    <t>007-020-2020</t>
  </si>
  <si>
    <t>007-094-2019</t>
  </si>
  <si>
    <t>007-083-2019</t>
  </si>
  <si>
    <t>007-084-2019</t>
  </si>
  <si>
    <t>007-085-2019</t>
  </si>
  <si>
    <t>007-086-2019</t>
  </si>
  <si>
    <t>007-092-2019</t>
  </si>
  <si>
    <t>007-004-2020</t>
  </si>
  <si>
    <t>007-021-2020</t>
  </si>
  <si>
    <t>007-087-2019</t>
  </si>
  <si>
    <t>007-088-2019</t>
  </si>
  <si>
    <t>007-093-2019</t>
  </si>
  <si>
    <t>007-091-2019</t>
  </si>
  <si>
    <t>007-095-2019</t>
  </si>
  <si>
    <t>007-089-2019</t>
  </si>
  <si>
    <t>007-090-2019</t>
  </si>
  <si>
    <t>007-011-2020</t>
  </si>
  <si>
    <t>007-012-2020</t>
  </si>
  <si>
    <t>007-013-2020</t>
  </si>
  <si>
    <t>007-014-2020</t>
  </si>
  <si>
    <t>SUMINISTRO DE CARNE DE CERDO (BOLA DE PIERNA, TOCINO CARNUDO ) PARA ATENDER LOS COMEDORES DE TROPA DE LA JURISDICCIÓN DE LA REGIONAL ANTIOQUIA CHOCO Y OTRAS POSIBLES UNIDADES QUE LO REQUIERAN</t>
  </si>
  <si>
    <t>SUMINISTRO DE CARNE DE RES, (PALETERO, BOLA DE PIERNA, CARNE MOLIDA, CARNE PICADA GOULASH) PARA ATENDER LOS COMEDORES DE TROPA DE LA JURISDICCIÓN DE LA REGIONAL ANTIOQUIA CHOCO Y OTRAS POSIBLES UNIDADES QUE LO REQUIERAN</t>
  </si>
  <si>
    <t>SUMINISTRO DE GASEOSAS, AGUA Y MALTA CON DESTINO A LOS COMEDORES DE TROPA UBICADOS EN LA BR 4, BR-14, BR-15 Y BR-17, ADMINISTRADOS POR LA AGENCIA LOGÍSTICA DE LAS FUERZAS MILITARES REGIONAL ANTIOQUIA CHOCÓ Y OTRAS POSIBLES UNIDADES QUE LO REQUIERAN</t>
  </si>
  <si>
    <t>SUMINISTRO DE PRODUCTOS FRITOS PARA LOS COMEDORES DE TROPA DE LA BR-14 Y BR-15 ADMINISTRADOS POR LA AGENCIA LOGÍSTICA DE LAS FUERZAS MILITARES REGIONAL ANTIOQUIA CHOCÓ Y OTRAS POSIBLES UNIDADES QUE LO REQUIERAN</t>
  </si>
  <si>
    <t>SUMINISTRO DE PRODUCTOS FRITOS PARA LOS COMEDORES DE TROPA PERTENECIENTES A LA BR-17 ADMINISTRADOS POR LA AGENCIA LOGÍSTICA REGIONAL ANTIOQUIA CHOCO Y OTRAS POSIBLES UNIDADES QUE LO REQUIERAN</t>
  </si>
  <si>
    <t>SUMINISTRO DE GALLETAS DULCES Y SALADAS Y DEMÁS DULCES QUE SE LLEGASEN A NECESITAR CON DESTINO A LOS COMEDORES DE TROPA UBICADOS EN LA BR-4, BR-14, BR-15 Y BR-17 ADMINISTRADOS POR LA AGENCIA LOGÍSTICA DE LAS FUERZAS MILITARES REGIONAL ANTIOQUIA CHOCO Y OTRAS POSIBLES UNIDADES QUE LO REQUIERAN</t>
  </si>
  <si>
    <t xml:space="preserve">SUMINISTRO DE HUEVOS CON DESTINO A LOS COMEDORES DE TROPA DE LA BR-4, BR-14, BR-15 Y BR-17 ADMINISTRADOS POR LA AGENCIA LOGÍSTICA DE LAS FUERZAS MILITARES REGIONAL ANTIOQUIA CHOCO </t>
  </si>
  <si>
    <t>SUMINISTRO DE PESCADO PARA LOS COMEDORES DE TROPA ADMINISTRADOS POR LA AGENCIA LOGÍSTICA DE LAS FUERZAS MILITARES REGIONAL ANTIOQUIA CHOCÓ Y OTRAS POSIBLES UNIDADES QUE LO REQUIERAN</t>
  </si>
  <si>
    <t>SUMINISTRO DE LÁCTEOS Y SUS DERIVADOS, ENTRE OTROS, PARA LOS COMEDORES DE TROPA DE LA BR-4, BR-14, BR-15 Y BR-17 ADMINISTRADOS POR LA AGENCIA LOGÍSTICA REGIONAL ANTIOQUIA CHOCO Y OTRAS POSIBLES UNIDADES QUE LO REQUIERAN</t>
  </si>
  <si>
    <t>SUMINISTRO DE POLLO PARA LOS COMEDORES DE TROPA PERTENECIENTES A LA BR-4, BR-14, BR-15 Y BR-17 ADMINISTRADOS POR LA AGENCIA LOGÍSTICA REGIONAL ANTIOQUIA CHOCO Y OTRAS POSIBLES UNIDADES QUE LO REQUIERAN</t>
  </si>
  <si>
    <t>SUMINISTRO DE PRODUCTOS CÁRNICOS PROCESADOS CON DESTINO A LOS COMEDORES DE TROPA DE LA BR-04, BR-14, BR-15 Y BR-17 ADMINISTRADOS POR LA AGENCIA LOGÍSTICA DE LAS FUERZAS MILITARES REGIONAL ANTIOQUIA CHOCO Y OTRAS POSIBLES UNIDADES QUE LO REQUIERAN</t>
  </si>
  <si>
    <t>SUMINISTRO DE PRODUCTOS DE PANADERÍA PARA LOS COMEDORES DE TROPA PERTENECIENTES A LA BR-4, BR-14, BR-15 Y BR-17 ADMINISTRADOS POR LA AGENCIA LOGÍSTICA REGIONAL ANTIOQUIA CHOCO Y OTRAS POSIBLES UNIDADES QUE LO REQUIERAN</t>
  </si>
  <si>
    <t>SUMINISTRO DE AREPAS CON DESTINO A LOS COMEDORES DE TROPA ADMINISTRADOS POR LA AGENCIA LOGÍSTICA DE LAS FUERZAS MILITARES REGIONAL ANTIOQUIA CHOCO Y OTRAS POSIBLES UNIDADES QUE LO REQUIERAN</t>
  </si>
  <si>
    <t>SUMINISTRO DE FRUTAS Y VERDURAS CON DESTINO A LOS COMEDORES DE TROPA DE LA BR - 04, BR-14, BR – 15 Y BR - 17 ADMINISTRADOS POR LA AGENCIA LOGÍSTICA DE LAS FUERZAS MILITARES REGIONAL ANTIOQUIA CHOCÓ Y OTRAS POSIBLES UNIDADES QUE LO REQUIERAN</t>
  </si>
  <si>
    <t>SUMINISTRO DE GAS PROPANO CON DESTINO A LOS COMEDORES DE TROPA DE LA BR-4, BR-14, BR-15 Y BR-17 ADMINISTRADOS POR LA AGENCIA LOGÍSTICA DE LAS FUERZAS MILITARES REGIONAL ANTIOQUIA CHOCÓ Y OTRAS POSIBLES UNIDADES QUE LO REQUIERAN</t>
  </si>
  <si>
    <t>SUMINISTRO DE PRODUCTOS DE PANADERÍA PARA LOS COMEDORES DE TROPA DE LA BR-17 DE LA AGENCIA LOGÍSTICA DE LAS FUERZAS MILITARES REGIONAL ANTIOQUIA CHOCÓ Y OTRAS POSIBLES UNIDADES QUE LO REQUIERAN</t>
  </si>
  <si>
    <t>SUMINISTRO DE VALES DE ALIMENTACIÓN PARA SER ENTREGADOS A LOS SOLDADOS EN LOS DIFERENTES COMEDORES DE TROPA ADMINISTRADOS POR LA REGIONAL ANTIOQUIA-CHOCO</t>
  </si>
  <si>
    <t>PRESTACIÓN DEL SERVICIO PREVENTIVO Y CORRECTIVO DE FUMIGACIÓN, DESINSECTACIÓN, DESRATIZACIÓN Y CONTROL DE ROEDORES Y MARSUPIALES DENTRO DE LAS INSTALACIONES, PRODUCTOS, MAQUINARIA , EQUIPOS TECNOLÓGICOS, MUEBLES Y ENSERES,  ENTRE OTROS. COMO TAMBIÉN LA INMUNIZACIÓN, DESINFECCIÓN DE AMBIENTES, LAVADO Y LIMPIEZA CON DESINFECCIÓN Y MANTENIMIENTO DE LOS TANQUES DE ALMACENAMIENTO DE  AGUA POTABLE EN LAS UNIDADES DE NEGOCIO Y OFICINAS DE LA REGIONAL ANTIOQUIA CHOCÓ</t>
  </si>
  <si>
    <t>PRESTACIÓN DEL SERVICIO PARA LA REALIZACIÓN DE EXÁMENES OCUPACIONALES DE INGRESO, SERVICIO DE VACUNACIÓN, RETIRO Y/O PERIÓDICOS AL PERSONAL DE PLANTA DE LA REGIONAL ANTIOQUÍA-CHOCÓ DE LA AGENCIA LOGÍSTICA DE LAS FUERZAS MILITARES EN LA ESTRELLA ANTIOQUIA</t>
  </si>
  <si>
    <t>SUMINISTRO DE HELADO PARA LOS COMEDORES DE TROPA PERTENECIENTES A LA BR-4, BR-14, BR-15 Y BR-17 ADMINISTRADOS POR LA AGENCIA LOGÍSTICA REGIONAL ANTIOQUIA CHOCO Y OTRAS POSIBLES UNIDADES QUE LO REQUIERAN</t>
  </si>
  <si>
    <t>SUMINISTRO DE PRODUCTOS DE LIMPIEZA Y DESINFECCIÓN PARA LAS UNIDADES DE LA REGIONAL ANTIOQUIA-CHOCÓ DE LA AGENCIA LOGÍSTICA DE LAS FUERZAS MILITARES</t>
  </si>
  <si>
    <t>SUMINISTRO DE BOLSAS DE MUESTREO ESTÉRILES IDEALES PARA TRANSPORTE Y ALMACENAMIENTO DE MUESTRAS SÓLIDO, SEMISÓLIDO Y LÍQUIDO (ZIPLOCK) Y SURTIDOS DE ADHESIVOS PARA LAS MUESTRAS MICROBIOLÓGICAS PARA LOS COMEDORES DE TROPA ADMINISTRADOS POR LA REGIONAL ANTIOQUIA-CHOCO</t>
  </si>
  <si>
    <t>PRESTACIÓN DE SERVICIOS PARA REALIZAR LOS ANÁLISIS MICROBIOLÓGICOS, FISICOQUÍMICOS DE AGUA Y ALIMENTOS PARA LOS COMEDORES DE TROPA LA BR-4, BR-14, BR-15 Y BR-17 Y ANÁLISIS MICROBIOLÓGICOS DE AMBIENTES PARA LOS CADS</t>
  </si>
  <si>
    <t xml:space="preserve">ADQUISICIÓN DE VESTUARIO DE LABOR PARA EL PERSONAL ADMINISTRATIVO Y OPERATIVO QUE CONFORMA LA PLANTA PERMANENTE DE LA AGENCIA LOGÍSTICA DE LAS FUERZAS MILITARES REGIONAL ANTIOQUIA-CHOCÓ - Vestuario Dama </t>
  </si>
  <si>
    <t>ADQUISICIÓN DE VESTUARIO DE LABOR PARA EL PERSONAL ADMINISTRATIVO Y OPERATIVO QUE CONFORMA LA PLANTA PERMANENTE DE LA AGENCIA LOGÍSTICA DE LAS FUERZAS MILITARES REGIONAL ANTIOQUIA-CHOCÓ - Vestuario Caballero</t>
  </si>
  <si>
    <t>ADQUISICIÓN DE VESTUARIO DE LABOR PARA EL PERSONAL ADMINISTRATIVO Y OPERATIVO QUE CONFORMA LA PLANTA PERMANENTE DE LA AGENCIA LOGÍSTICA DE LAS FUERZAS MILITARES REGIONAL ANTIOQUIA-CHOCÓ - Calzado Dama</t>
  </si>
  <si>
    <t>ADQUISICIÓN DE VESTUARIO DE LABOR PARA EL PERSONAL ADMINISTRATIVO Y OPERATIVO QUE CONFORMA LA PLANTA PERMANENTE DE LA AGENCIA LOGÍSTICA DE LAS FUERZAS MILITARES REGIONAL ANTIOQUIA-CHOCÓ - Calzado Caballero</t>
  </si>
  <si>
    <t>SUMINISTRO DE VESTUARIO DE LABOR Y EPP, PARA EL PERSONAL QUE LABORA COMO AUXILIAR DE COCINA EN LA AGENCIA LOGÍSTICA DE LAS FUERZAS MILITARES EN LA REGIONAL ANTIOQUIA-CHOCÓ</t>
  </si>
  <si>
    <t>PRESTACIÓN DE SERVICIOS PARA LA REALIZACIÓN DE EXÁMENES OCUPACIONALES DE INGRESO, RETIRO Y/O PERIÓDICOS AL PERSONAL DE PLANTA DE LA REGIONAL ANTIOQUÍA-CHOCÓ DE LA AGENCIA LOGÍSTICA DE LAS FUERZAS MILITARES EN LA SEDE DE CAREPA, URABÁ- ANTIOQUIA</t>
  </si>
  <si>
    <t>REALIZACIÓN DE EXÁMENES OCUPACIONALES DE INGRESO, SERVICIO DE VACUNACIÓN, RETIRO Y/O PERIÓDICOS AL PERSONAL DE PLANTA DE LA REGIONAL ANTIOQUÍA-CHOCÓ DE LA AGENCIA LOGÍSTICA DE LAS FUERZAS MILITARES EN PUERTO BERRIO, ANTIOQUIA</t>
  </si>
  <si>
    <t>ADQUISICIÓN DE LLANTAS PARA EL PARQUE AUTOMOTOR ASIGNADO A LA REGIONAL ANTIOQUIA–CHOCÓ DE LA AGENCIA LOGÍSTICA DE LAS FUERZAS MILITARES</t>
  </si>
  <si>
    <t>SUMINISTRO DE ACEITE MEZCLA EN LITRO, PARA LAS UNIDADES DE LA BR4 Y BR 14, ATENDIDAS POR LOS  CADS DE MEDELLÍN Y PUERTO BERRIO DE LA AGENCIA LOGÍSTICA DE LAS FUERZAS MILITARES REGIONAL ANTIOQUIA CHOCÓ</t>
  </si>
  <si>
    <t>SUMINISTRO DE ACEITE MEZCLA EN LITRO, PARA LAS UNIDADES DE LA BR17 ATENDIDAS POR EL CADS DE CAREPA DE LA AGENCIA LOGÍSTICA DE LAS FUERZAS MILITARES REGIONAL ANTIOQUIA CHOCÓ</t>
  </si>
  <si>
    <t>SUMINISTRO DE VÍVERES SECOS, FRESCOS, LÁCTEOS Y SUS DERIVADOS, BEBIDAS NO ALCOHÓLICAS, AGUA, REFRESCOS, JUGOS, PRODUCTOS DE  PANADERÍA Y DERIVADOS, CONFITERÍA, LÍNEA DE MECATOS, LÍNEA DE ASEO PERSONAL Y HOGAR  ENTRE OTROS PRODUCTOS QUE LLEGAREN A NECESITARSE CON OCASIÓN DE LA SUSCRIPCIÓN DE CONTRATOS INTERADMINISTRATIVOS, CONVENIOS, ACTAS Y/O ACUERDOS PARA LAS ENTIDADES ADSCRITAS AL MINISTERIO DE DEFENSA Y OTRAS ENTIDADES DEL ESTADO</t>
  </si>
  <si>
    <t>FECHA CIERRE (PRESENTACIÓN OFERTAS)</t>
  </si>
  <si>
    <t>007-006-2020</t>
  </si>
  <si>
    <t>007-007-2020</t>
  </si>
  <si>
    <t>007-022-2020</t>
  </si>
  <si>
    <t>007-023-2020</t>
  </si>
  <si>
    <t>MAZO RODRIGUEZ ANA LUCIA / RICURAS DE LUCY</t>
  </si>
  <si>
    <t xml:space="preserve">EL ZARZAL S.A. </t>
  </si>
  <si>
    <t>MONASTERIO LA VISITACIÓN DE SANTA MARIA</t>
  </si>
  <si>
    <t xml:space="preserve">
AGROMAYOR COMERCIALIZADORA GANADERA SAS
</t>
  </si>
  <si>
    <t>COMERCIAL MAXIAREPAS S.A.S.</t>
  </si>
  <si>
    <t xml:space="preserve">COMPILER S.A.S. </t>
  </si>
  <si>
    <t>ECOCONTROLES</t>
  </si>
  <si>
    <t>IPS FIRMÉDICA S.A.S.</t>
  </si>
  <si>
    <t>COLOMBINA S.A</t>
  </si>
  <si>
    <t>LIDETEC S.A.S.</t>
  </si>
  <si>
    <t>IMPRESMED PUBLICIDAD</t>
  </si>
  <si>
    <t>CONTROL Y GESTIÓN AMBIENTAL S.A.S.</t>
  </si>
  <si>
    <t>DISTRIBUIDORA ANTIOQUEÑA DE VERDURAS / ÁNGELA MARIA MARTINEZ MEJÍA</t>
  </si>
  <si>
    <t>DELISABORES Y ALGO MÁS DE URABÁ</t>
  </si>
  <si>
    <t>CENTRAL DE CARNES BRANGUS REAL</t>
  </si>
  <si>
    <t>CENTRAL DE CARNES BRANGUS REAL /OROZCO MORALES HÉCTOR FERNANDO</t>
  </si>
  <si>
    <t xml:space="preserve">COMESTIBLES DAN S.A. </t>
  </si>
  <si>
    <t>EN PROCESO DE SELECCIÓN</t>
  </si>
  <si>
    <t>007-007-2019</t>
  </si>
  <si>
    <t>007-006-2019</t>
  </si>
  <si>
    <t>ASOCIACIÓN NACIONAL ACCIÓN SOCIAL EJERCITO COLOMBIA - ANASE</t>
  </si>
  <si>
    <t>COMERCIALIZADORA CENTRO ORIENTE S A E S P</t>
  </si>
  <si>
    <t>ADQUISICIÓN Y SUMINISTRO DE ELEMENTOS DE ASEO, LIMPIEZA Y CAFETERÍA PARA LA AGENCIA LOGÍSTICA DE LAS FUERZAS MILITARES DE LA REGIONAL ANTIOQUIA CHOCÓ</t>
  </si>
  <si>
    <t>SUMINISTRO DE TÓNER E INSUMOS DE IMPRESIÓN Y COPIADO, PARA LA REGIONAL ANTIOQUIA-CHOCÓ DE LA AGENCIA LOGÍSTICA DE LAS FUERZAS MILITARES-Evento Marca HP 82115</t>
  </si>
  <si>
    <t>SUMINISTRO DE TÓNER E INSUMOS DE IMPRESIÓN Y COPIADO, PARA LA REGIONAL ANTIOQUIA-CHOCÓ DE LA AGENCIA LOGÍSTICA DE LAS FUERZAS MILITARES-Evento Marca Oki 82116</t>
  </si>
  <si>
    <t>SUMINISTRO DE TÓNER E INSUMOS DE IMPRESIÓN Y COPIADO, PARA LA REGIONAL ANTIOQUIA-CHOCÓ DE LA AGENCIA LOGÍSTICA DE LAS FUERZAS MILITARES-Evento Marca Lexmark 82117</t>
  </si>
  <si>
    <t>SUMINISTRO DE TÓNER E INSUMOS DE IMPRESIÓN Y COPIADO, PARA LA REGIONAL ANTIOQUIA-CHOCÓ DE LA AGENCIA LOGÍSTICA DE LAS FUERZAS MILITARES-Evento Marca Samsung 82118</t>
  </si>
  <si>
    <t>SUMINISTRO DE ELEMENTOS DE PROTECCIÓN PERSONAL PARA LOS FUNCIONARIOS PÚBLICOS QUE LABORAN EN LA REGIONAL ANTIOQUIA-CHOCÓ DE LA AGENCIA LOGÍSTICA DE LAS FUERZAS MILITARES</t>
  </si>
  <si>
    <t>PRESTACIÓN DE SERVICIO LOGÍSTICO, TODO INCLUIDO, PARA EL DESARROLLO DE LAS ACTIVIDADES DEL PLAN DE BIENESTAR Y ESTÍMULOS VIGENCIA 2020 PARA LOS FUNCIONARIOS DE PLANTA DE LA AGENCIA LOGÍSTICA DE LAS FUERZAS MILITARES REGIONAL ANTIOQUIA-CHOCÓ</t>
  </si>
  <si>
    <t>SUMINISTRO DE COMBUSTIBLES, GRASAS, LUBRICANTES, LÍQUIDO DE FRENOS, AGUA DE BATERÍA Y REFRIGERANTES DE MOTOR PARA LA FUERZA PÚBLICA, ENTIDADES ADSCRITAS AL MINISTERIO DE DEFENSA Y DEMÁS ENTIDADES DEL ESTADO ABASTECIDAS POR LA AGENCIA LOGÍSTICA DE LAS FUERZAS MILITARES REGIONAL ANTIOQUIA CHOCÓ</t>
  </si>
  <si>
    <t>SUMINISTRO DE PAPELERÍA, ÚTILES DE ESCRITORIO E IMPLEMENTOS DE OFICINA PARA LA REGIONAL ANTIOQUIA-CHOCÓ</t>
  </si>
  <si>
    <t>MANTENIMIENTO DE INSTALACIONES E INFRAESTRUCTURA (A TODO COSTO, INCLUIDOS MATERIALES, PLOMERÍA, ELECTRICIDAD. MAMPOSTERÍA, ILUMINACIÓN, TRANSPORTE, TRASLADOS, MANO DE OBRA, VIÁTICOS ETC)  PARA TRES (3) CADS  PERTENECIENTES A LA REGIONAL ANTIOQUIA-CHOCO DE LA AGENCIA LOGÍSTICA DE LAS FUERZAS MILITARES</t>
  </si>
  <si>
    <t>MANTENIMIENTO PREVENTIVO Y CORRECTIVO A TODO COSTO DE LOS EQUIPOS DE COCINA INDUSTRIAL, CONGELACIÓN, REFRIGERACIÓN, MONTACARGAS Y ESTIBADORES MANUALES, PROPIEDAD DE LA REGIONAL ANTIOQUIA-CHOCÓ AGENCIA LOGÍSTICA DE LAS FUERZAS MILITARES</t>
  </si>
  <si>
    <t>SUMINISTRO DE BOTIQUINES Y ELEMENTOS DE PRIMEROS AUXILIOS PARA ATENCIÓN DE EMERGENCIA; EQUIPOS DE MEDICIÓN DE LA REGIONAL ANTIOQUIA-CHOCÓ DE LA AGENCIA LOGÍSTICA DE LAS FUERZAS MILITARES</t>
  </si>
  <si>
    <t>DISTRILUBRICANTES S.A.S
DISTRACOM S.A.
EDS LOS MINEROS 7 SAS</t>
  </si>
  <si>
    <t>PROSALUD S.A.S</t>
  </si>
  <si>
    <t xml:space="preserve"> CAPROSUM SAS
DISTRIBUCIONES EMOGUE
IMPRESMED
GRUPO LOS LAGOS SAS
 Y YO SAS
 RABAC</t>
  </si>
  <si>
    <t xml:space="preserve"> DUAI SAS
MANTEI SAS
CSE
T&amp;C INGENIEROS SAS
 CONSORCIO INGENAR - VMJ
FUNDACIÓN COLOMBIA VULNERABLE
AR&amp;G ING
Soluciones Practicas Civiles
gilberth
ENGINEER SAS
PROSPECTIVA INGENIEROS SAS
H&amp;K SOLUCIONES SAS</t>
  </si>
  <si>
    <t>007-027-2020</t>
  </si>
  <si>
    <t>007-028-2020</t>
  </si>
  <si>
    <t>007-029-2020</t>
  </si>
  <si>
    <t>007-030-2020</t>
  </si>
  <si>
    <t>PAPELERIA SAANYE</t>
  </si>
  <si>
    <t xml:space="preserve">CONVIL SOLUCIONES S.A.S </t>
  </si>
  <si>
    <t xml:space="preserve">CAJA DE PANDORA EVENTOS S.A.S </t>
  </si>
  <si>
    <t>007-024-2020</t>
  </si>
  <si>
    <t>007-025-2020</t>
  </si>
  <si>
    <t>007-026-2020</t>
  </si>
  <si>
    <t>007-031-2020</t>
  </si>
  <si>
    <t>007-032-2020</t>
  </si>
  <si>
    <t>EMPAQUETADORA DEL NORTE S.A.S</t>
  </si>
  <si>
    <t>MANUFACTURAS CAPITEX S.A.S</t>
  </si>
  <si>
    <t>COMPRA, RECARGA Y MANTENIMIENTO DE EXTINTORES DE PROPIEDAD DE LA AGENCIA LOGÍSTICA DE LAS FUERZAS MILITARES REGIONAL ANTIOQUIA-CHOCÓ</t>
  </si>
  <si>
    <t>PRESTACIÓN DEL SERVICIO DE MANTENIMIENTO PREVENTIVO Y CORRECTIVO A TODO COSTO (INCLUIDO REPUESTOS, TRANSPORTE, TRASLADOS DE PERSONAL, MANO DE OBRA, VIÁTICOS, ETC.), PARA LOS VEHÍCULOS ASIGNADOS A LA REGIONAL ANTIOQUIA–CHOCÓ DE LA AGENCIA LOGÍSTICA DE LAS FUERZAS MILITARES</t>
  </si>
  <si>
    <t>SUMIMAS S.A.S - #421341
KEY MARKET S.A.S. - #421705
S.O.S. SOLUCIONES DE OFICINA &amp; SUMINISTROS S.A.S - #421868
UNIPLES_S.A. - #421914
SISTEMAS Y DISTRIBUCIONES FORMACON S.A.S. - #425091</t>
  </si>
  <si>
    <t>KEY MARKET S.A.S. - #421707
S.O.S. SOLUCIONES DE OFICINA &amp; SUMINISTROS S.A.S - #421867
UNIPLES_S.A. - #421945
 SISTEMAS Y DISTRIBUCIONES FORMACON S.A.S. - #425082</t>
  </si>
  <si>
    <t>ALIANZA ESTRATÉGICA OUTSOURCING &amp; SUMINISTROS S.A.S. - #422077
KEY MARKET S.A.S. - #422081
S.O.S. SOLUCIONES DE OFICINA &amp; SUMINISTROS S.A.S - #422082
UNIPLES_S.A. - #422084
SUMIMAS S.A.S - #422083</t>
  </si>
  <si>
    <t>YUBARTA S.A.S.</t>
  </si>
  <si>
    <t>CENCOSUD COLOMBIA S.A.</t>
  </si>
  <si>
    <t xml:space="preserve">
45763</t>
  </si>
  <si>
    <t>007-011-2020EVENTO DE COTIZACIÓN TIENDA VIRTUAL 81161</t>
  </si>
  <si>
    <t>007-012-2020EVENTO DE COTIZACIÓN TIENDA VIRTUAL 81215</t>
  </si>
  <si>
    <t>007-013-2020EVENTO DE COTIZACIÓN TIENDA VIRTUAL 81218</t>
  </si>
  <si>
    <t>007-014-2020EVENTO DE COTIZACIÓN TIENDA VIRTUAL  81222</t>
  </si>
  <si>
    <t>007-018-2020EVENTO SOLICITUD DE INCLUSIÓN DE PRODUCTOS 81485</t>
  </si>
  <si>
    <t>UNION TEMPORAL HERMANOS BLANCO</t>
  </si>
  <si>
    <t>007-039-2020</t>
  </si>
  <si>
    <t>007-040-2020</t>
  </si>
  <si>
    <t>007-041-2020</t>
  </si>
  <si>
    <t>007-042-2020</t>
  </si>
  <si>
    <t>007-043-2020</t>
  </si>
  <si>
    <t>007-044-2020</t>
  </si>
  <si>
    <t>007-046-2020</t>
  </si>
  <si>
    <t>PRESTACIÓN DE SERVICIO DE MANTENIMIENTO, AJUSTE Y CALIBRACIÓN A LOS EQUIPOS DE SEGUIMIENTO Y MEDICIÓN DE LA AGENCIA LOGÍSTICA DE LAS FUERZAS MILITARES REGIONAL ANTIOQUIA – CHOCÓ</t>
  </si>
  <si>
    <t>PRESTACIÓN DEL SERVICIO DE MANTENIMIENTO PREVENTIVO Y CORRECTIVO A TODO COSTO DE LA INFRAESTRUCTURA TECNOLÓGICA DE LA REGIONAL ANTIOQUIA-CHOCÓ DE LA AGENCIA LOGÍSTICA DE LAS FUERZAS MILITARES</t>
  </si>
  <si>
    <t>PINZUART SAS
CONAMET SAS</t>
  </si>
  <si>
    <t>AVA IPS</t>
  </si>
  <si>
    <t xml:space="preserve">MAP TECNOLOGIA Y SUMINISTROS 
DOMOTICA SOLUCIONES SAS
</t>
  </si>
  <si>
    <t>007-033-2020</t>
  </si>
  <si>
    <t>MATEI SAS</t>
  </si>
  <si>
    <t>007-037-2020</t>
  </si>
  <si>
    <t>007-038-2020</t>
  </si>
  <si>
    <t xml:space="preserve">DIEGO LÓPEZ S.A.S SUCURSAL TECNICENTRO LOS COLORES </t>
  </si>
  <si>
    <t>007-034-2020</t>
  </si>
  <si>
    <t>007-035-2020</t>
  </si>
  <si>
    <t>007-036-2020</t>
  </si>
  <si>
    <t>SELECCIÓN ABREVIADA SUBASTA INVERSA</t>
  </si>
  <si>
    <t>SELECCIÓN ABREVIADA MENOR CUANTÍA</t>
  </si>
  <si>
    <t>SELECCIÓN ABREVIADA ACUERDO MARCO DE PRECIOS</t>
  </si>
  <si>
    <t xml:space="preserve">S&amp;S SUMINISTROS EMPRESARIALES
CZ VITAL SAS
AR&amp;G ING
GRUPO INDUSTRIAL BREMEN SAS
LABORUM FASHION LTDA
NOMADA
</t>
  </si>
  <si>
    <t>FUMICOBRA
GVM LTDA</t>
  </si>
  <si>
    <t>Sumimas S.A.S - #421336
Alianza Estratégica Outsourcing &amp; Suministros S.A.S. - #421439
Key Market S.A.S. - #421704
Uniples_S.A. - #421853
S.O.S. Soluciones de Oficina &amp; Suministros S.A.S - #421869
 Institucional Star Services Ltda. - #421892
Sistemas y Distribuciones Formacon S.A.S. - #425100</t>
  </si>
  <si>
    <t>UNIDAD DE CONTRATACIÓN</t>
  </si>
  <si>
    <t>REGIONAL ANTIOQUIA CHOCO</t>
  </si>
  <si>
    <t>VALOR TOTAL</t>
  </si>
  <si>
    <t xml:space="preserve">EN EJECUCIÓN - FIRMADO </t>
  </si>
  <si>
    <t>MINIMA CUANTÍA - COMPRA GRANDES SUPERFICIES / TIENDA VIRTUAL CCE</t>
  </si>
  <si>
    <t>20/08/2020
08/09/2020</t>
  </si>
  <si>
    <t xml:space="preserve">VALOR FACTURADO </t>
  </si>
  <si>
    <t>DEP</t>
  </si>
  <si>
    <t>Municipio</t>
  </si>
  <si>
    <t>ANTIOQUIA
CHOCÓ</t>
  </si>
  <si>
    <t xml:space="preserve"> NOMBRE SUPE+AD13+AE:AV+AE:AQ+AD13+AE+AE:AS</t>
  </si>
  <si>
    <t>Cuenta por pagar al 31-12-2020</t>
  </si>
  <si>
    <t>LP 007-051-2020</t>
  </si>
  <si>
    <t>SUMINISTRO DE PRODUCTOS DE PANADERÍA Y OTROS REFRIGERIOS CON DESTINO A LOS COMEDORES DE TROPA DE LA BR - 04, BR- 14, BR – 15  Y BR - 17 DE LA AGENCIA LOGÍSTICA DE LAS FUERZAS MILITARES REGIONAL ANTIOQUIA CHOCÓ Y OTRAS POSIBLES UNIDADES</t>
  </si>
  <si>
    <t>LA AGENCIA LOGÍSTICA DE LAS FUERZAS MILITARES HACE LA PUBLICACIÓN DE LOS DOCUMENTOS PREVIOS Y PROYECTOS DEL PRESENTE PROCESO LICITATORIO SIN CONTAR AÚN CON LA DISPONIBILIDAD PRESUPUESTAL, AMPARÁNDOSE EN LO PRESCRITO EN EL ARTÍCULO 6 DE LA LEY 1882 DE 2018, ASÍ “NO ES OBLIGATORIO CONTAR CON DISPONIBILIDAD PRESUPUESTAL PARA REALIZAR LA PUBLICACIÓN DEL PROYECTO DE PLIEGO DE CONDICIONES”</t>
  </si>
  <si>
    <t>PROCESO PUBLICADO EN LA VIGENCIA 2020 PERO CUYA APERTURA, SELECCIÓN, ADJUDICACIÓN Y EJECUCIÓN SERÁ EN LA VIGENCIA 2021</t>
  </si>
  <si>
    <t>LP 007-052-2020</t>
  </si>
  <si>
    <t>SAMC 007-053-2020</t>
  </si>
  <si>
    <t>SAMC 007-054-2020</t>
  </si>
  <si>
    <t>SAMC 007-055-2020</t>
  </si>
  <si>
    <t>SAMC 007-056-2020</t>
  </si>
  <si>
    <t>SAMC 007-057-2020</t>
  </si>
  <si>
    <t>SAMC 007-058-2020</t>
  </si>
  <si>
    <t>SAMC 007-059-2020</t>
  </si>
  <si>
    <t>SASI 007-060-2020</t>
  </si>
  <si>
    <t>SASI 007-061-2020</t>
  </si>
  <si>
    <t>SASI 007-062-2020</t>
  </si>
  <si>
    <t>SASI 007-063-2020</t>
  </si>
  <si>
    <t>SUMINISTRO DE HUEVOS CON DESTINO A LOS COMEDORES DE TROPA DE LA BR-4, BR-14, BR-15 Y BR-17 ADMINISTRADOS POR LA AGENCIA LOGÍSTICA DE LAS FUERZAS MILITARES REGIONAL ANTIOQUIA CHOCO Y OTRAS POSIBLES UNIDADES QUE LO REQUIERAN</t>
  </si>
  <si>
    <t>SUMINISTRO DE HELADOS Y SUS DERIVADOS QUE SE LLEGASEN A NECESITAR CON DESTINO A LOS COMEDORES DE TROPA UBICADOS EN LA BR-4, BR-14, BR-15 Y BR-17 ADMINISTRADOS POR LA AGENCIA LOGÍSTICA DE LAS FUERZAS MILITARES REGIONAL ANTIOQUIA CHOCO Y OTRAS POSIBLES UNIDADES QUE LO REQUIERAN</t>
  </si>
  <si>
    <t>SUMINISTRO DE GASEOSAS, MALTA, AGUA Y OTRAS BEBIDAS NO ALCOHÓLICAS CON DESTINO A LOS COMEDORES DE TROPA UBICADOS EN LA BR 4, 14, 15 Y 17, ADMINISTRADOS POR LA AGENCIA LOGÍSTICA DE LAS FUERZAS MILITARES REGIONAL ANTIOQUIA CHOCÓ Y OTRAS POSIBLES UNIDADES QUE LO REQUIERAN</t>
  </si>
  <si>
    <t>SASI 007-064-2020</t>
  </si>
  <si>
    <t>FECHA CIERRE</t>
  </si>
  <si>
    <t>FECHA ADJUDICACIÓN</t>
  </si>
  <si>
    <t>PROCESO</t>
  </si>
  <si>
    <t>PRESUPUESTO OFICIAL</t>
  </si>
  <si>
    <t>EVALUADORES</t>
  </si>
  <si>
    <t>Shirley Jimenez (Técnico)
Kelly Martinez (Economico)
Lorena Franco(Financiera)
Leidy Atehortua (Juridico)</t>
  </si>
  <si>
    <t>Shirley Jimenez (Técnico)
Eliana Guerra (Economico)
Lorena Franco(Financiera)
Leidy Atehortua (Juridico)</t>
  </si>
  <si>
    <t>Shirley Jimenez (Técnico)
Erica Arteaga (Economico)
Dora Muñeton (Financiera)
Leidy Atehortua (Juridico)</t>
  </si>
  <si>
    <t>Shirley Jimenez (Técnico)
Erica Arteaga (Economico)
Lorena Franco (Financiera)
Leidy Atehortua (Juridico)</t>
  </si>
  <si>
    <t>Shirley Jimenez (Técnico)
Kelly Martinez (Economico)
Dora Muñeton (Financiera)
Leidy Atehortua (Juridico)</t>
  </si>
  <si>
    <t>Shirley Jimenez (Técnico)
Eliana Guerra (Economico)
Dora Muñeton (Financiera)
Leidy Atehortua (Juridico)</t>
  </si>
  <si>
    <t>Shirley Jimenez (Técnico)
Eliana Guerra(Economico)
Dora Muñeton (Financiera)
Leidy Atehortua (Juridico)</t>
  </si>
  <si>
    <t>Shirley Jimenez (Técnico)
Kelly Martinez (Economico)
Lorena Franco (Financiera)
Leidy Atehortua (Juridico)</t>
  </si>
  <si>
    <t>Shirley Jimenez (Técnico)
Eliana Guerra (Economico)
Lorena Franco (Financiera)
Leidy Atehortua (Juridico)</t>
  </si>
  <si>
    <t xml:space="preserve">LEIDY JOHANA ATEHORTUA ALVAREZ- ENTREGA DEL PROCESO A HERLYN ANDREINA RINCON FRANCO </t>
  </si>
  <si>
    <t xml:space="preserve">Fecha de Apertura 07-01-2021
Fecha de Cierre 20-01-2021
Traslado el 20-01-2021
Fecha de Adjudicación 29-01-2021
Fecha Firma Contrato 29-01-2021
E cronograma inicial fue modificado en tanto la asignación presupuestal y distribución no se realizó en el tiempo que se tenía previsto por la Regional., lo quehizo que los terminos corrieran. </t>
  </si>
  <si>
    <t xml:space="preserve">Fecha de Apertura 07-01-2021
Fecha de Cierre 21-01-2021
Traslado el 22-01-2021
Fecha de Adjudicación 02-02-2021
Fecha Firma Contrato 02-02-2021
E cronograma inicial fue modificado en tanto la asignación presupuestal y distribución no se realizó en el tiempo que se tenía previsto por la Regional., lo quehizo que los terminos corrieran. </t>
  </si>
  <si>
    <t xml:space="preserve">Fecha de Apertura 07-01-2021
Fecha de Cierre 18-01-2021
Traslado el 19-01-2021
Fecha de Adjudicación 26-01-2021
Fecha Firma Contrato 26-01-2021
E cronograma inicial fue modificado en tanto la asignación presupuestal y distribución no se realizó en el tiempo que se tenía previsto por la Regional., lo quehizo que los terminos corrieran. </t>
  </si>
  <si>
    <t xml:space="preserve">Fecha de Apertura 08-01-2021
Fecha de Cierre 19-01-2021
Traslado el 20-01-2021
Fecha de Adjudicación 27-01-2021
Fecha Firma Contrato 27-01-2021
E cronograma inicial fue modificado en tanto la asignación presupuestal y distribución no se realizó en el tiempo que se tenía previsto por la Regional., lo quehizo que los terminos corrieran. </t>
  </si>
  <si>
    <t xml:space="preserve">Fecha de Apertura 08-01-2021
Fecha de Cierre 19-01-2021
Traslado el 20-01-2021
Fecha de Adjudicación 27-01-2021
Fecha Firma Contrato 29-01-2021
E cronograma inicial fue modificado en tanto la asignación presupuestal y distribución no se realizó en el tiempo que se tenía previsto por la Regional., lo quehizo que los terminos corrieran. </t>
  </si>
  <si>
    <t xml:space="preserve">Fecha de Apertura 08-01-2021
Fecha de Cierre 19-01-2021
Traslado el 20-01-2021
Fecha de Adjudicación 27-01-2021
Fecha Firma Contrato 28-01-2021
E cronograma inicial fue modificado en tanto la asignación presupuestal y distribución no se realizó en el tiempo que se tenía previsto por la Regional., lo quehizo que los terminos corrieran. </t>
  </si>
  <si>
    <t xml:space="preserve">Fecha de Apertura 14-01-2021
Fecha de Cierre 25-01-2021
Traslado el 26-01-2021
Fecha de Adjudicación 04-02-2021
Fecha Firma Contrato 04-02-2021
E cronograma inicial fue modificado en tanto la asignación presupuestal y distribución no se realizó en el tiempo que se tenía previsto por la Regional., lo quehizo que los terminos corrieran. </t>
  </si>
  <si>
    <t xml:space="preserve">Fecha de Apertura 14-01-2021
Fecha de Cierre 25-01-2021
Traslado el 26-01-2021
Fecha de Adjudicación 05-02-2021
Fecha Firma Contrato 05-02-2021
E cronograma inicial fue modificado en tanto la asignación presupuestal y distribución no se realizó en el tiempo que se tenía previsto por la Regional., lo quehizo que los terminos corrieran. </t>
  </si>
  <si>
    <t>007-001-2021</t>
  </si>
  <si>
    <t>007-056-2020</t>
  </si>
  <si>
    <t>007-002-2021</t>
  </si>
  <si>
    <t>007-055-2020</t>
  </si>
  <si>
    <t>007-003-2021</t>
  </si>
  <si>
    <t>007-057-2020</t>
  </si>
  <si>
    <t xml:space="preserve">LEIDY JOHANA ATEHORTUA ALVAREZ- </t>
  </si>
  <si>
    <t>TIENDA VIRTUAL DEL ESTADO COLOMBIANO</t>
  </si>
  <si>
    <t>ACUERDO MARCO DE PRECIOS</t>
  </si>
  <si>
    <t>Comites</t>
  </si>
  <si>
    <t>Económico: 
Técnico 
Financiero 
Jurídico</t>
  </si>
  <si>
    <t xml:space="preserve">NOMBRE DE LA REGIONAL </t>
  </si>
  <si>
    <t>ANTIOQUIA-CHOCO</t>
  </si>
  <si>
    <t>ITEM</t>
  </si>
  <si>
    <t>SEXO</t>
  </si>
  <si>
    <t>CEDULA</t>
  </si>
  <si>
    <t>LUGAR DE EXPEDICIÓN</t>
  </si>
  <si>
    <t>NOMBRES</t>
  </si>
  <si>
    <t xml:space="preserve">NIIVEL </t>
  </si>
  <si>
    <t>CODIGO</t>
  </si>
  <si>
    <t>GRADO</t>
  </si>
  <si>
    <t>UNIDAD DE NEGOCIO</t>
  </si>
  <si>
    <t>M</t>
  </si>
  <si>
    <t>Bogotá</t>
  </si>
  <si>
    <t>Coronel (RA) Freddy Quintero Oliveros</t>
  </si>
  <si>
    <t>Directivo</t>
  </si>
  <si>
    <t>Direccionamiento estrategico</t>
  </si>
  <si>
    <t>1 - 3</t>
  </si>
  <si>
    <t>Direccion Regional</t>
  </si>
  <si>
    <t>F</t>
  </si>
  <si>
    <t>Medellín</t>
  </si>
  <si>
    <t xml:space="preserve">Jenny Maria Jimenez </t>
  </si>
  <si>
    <t>Tecnico</t>
  </si>
  <si>
    <t>5 - 1</t>
  </si>
  <si>
    <t>Secretaria</t>
  </si>
  <si>
    <t>Envigado</t>
  </si>
  <si>
    <t>Santiago Trujillo Mora</t>
  </si>
  <si>
    <t>seguridad y acceso</t>
  </si>
  <si>
    <t>Don Matías</t>
  </si>
  <si>
    <t>Dora Alba Muñeton Zapata</t>
  </si>
  <si>
    <t>Profesional</t>
  </si>
  <si>
    <t>Gestion Administrativa</t>
  </si>
  <si>
    <t>3 - 1</t>
  </si>
  <si>
    <t>Coordinacion Administrativa</t>
  </si>
  <si>
    <t>Guarne</t>
  </si>
  <si>
    <t>Luz Bibiana Ocampo Ocampo</t>
  </si>
  <si>
    <t>Talento humano</t>
  </si>
  <si>
    <t>Juan Esteban Arrieta Giraldo</t>
  </si>
  <si>
    <t>Almacen General</t>
  </si>
  <si>
    <t>Carmen Johana Ortiz Cortes</t>
  </si>
  <si>
    <t>Gestion Documental</t>
  </si>
  <si>
    <t>Apartado</t>
  </si>
  <si>
    <t>Andres Leonardo Pantoja Lopez</t>
  </si>
  <si>
    <t>Tecnologia</t>
  </si>
  <si>
    <t>Abriaqui</t>
  </si>
  <si>
    <t>Gladys Helena Bernal Gutierrez</t>
  </si>
  <si>
    <t>Gestion Financiera</t>
  </si>
  <si>
    <t>Coordinacion Financiera</t>
  </si>
  <si>
    <t>Adriana Arboleda</t>
  </si>
  <si>
    <t xml:space="preserve">Profesional </t>
  </si>
  <si>
    <t>Tesoreria</t>
  </si>
  <si>
    <t>Chigorodo</t>
  </si>
  <si>
    <t xml:space="preserve">Kelly Yohanna Martinez Berrio </t>
  </si>
  <si>
    <t>Aux Tesoreria</t>
  </si>
  <si>
    <t>Pto Berrio</t>
  </si>
  <si>
    <t>Lorena Patricia Franco Henao</t>
  </si>
  <si>
    <t>Presupuesto</t>
  </si>
  <si>
    <t>Aguadas Caldas</t>
  </si>
  <si>
    <t>Luz Amparo Franco</t>
  </si>
  <si>
    <t>Aux contable</t>
  </si>
  <si>
    <t>La Estrella</t>
  </si>
  <si>
    <t>Leidy Johana Atehortua Alvarez</t>
  </si>
  <si>
    <t>Gestion de la Contratacion</t>
  </si>
  <si>
    <t>Coordinacion Contratos</t>
  </si>
  <si>
    <t>Janeth Elvira Guerra</t>
  </si>
  <si>
    <t>Precontractual</t>
  </si>
  <si>
    <t>Jenniffer Marin Santamaria</t>
  </si>
  <si>
    <t>Contractual</t>
  </si>
  <si>
    <t>Astrid Sorany Bolivar Carmona</t>
  </si>
  <si>
    <t>Gestion de Abastecimientos Bienes y Servicios</t>
  </si>
  <si>
    <t>Coordinadora Abastecimientos</t>
  </si>
  <si>
    <t>Carepa</t>
  </si>
  <si>
    <t>Sindy Katherine Jimenez</t>
  </si>
  <si>
    <t>profesional</t>
  </si>
  <si>
    <t>Coordinacion Comedores de Tropa</t>
  </si>
  <si>
    <t>Barrancabermeja</t>
  </si>
  <si>
    <t>Fabian Ojeda Alonso</t>
  </si>
  <si>
    <t>Cads Medellin</t>
  </si>
  <si>
    <t>Valledupar</t>
  </si>
  <si>
    <t>Eliana Guerra Lopez</t>
  </si>
  <si>
    <t>Cads Uraba</t>
  </si>
  <si>
    <t>Jose Rolando Mejia Gaviria</t>
  </si>
  <si>
    <t>Auxiliar</t>
  </si>
  <si>
    <t>6 - 1</t>
  </si>
  <si>
    <t>Aux Cads Medellin</t>
  </si>
  <si>
    <t>Uriel de Jesus Higuita</t>
  </si>
  <si>
    <t>Monteria</t>
  </si>
  <si>
    <t>Eduardo Jose Macea Pereira</t>
  </si>
  <si>
    <t>Aux Cads uraba</t>
  </si>
  <si>
    <t>Quibdó</t>
  </si>
  <si>
    <t>Gersis Santos Pestaña</t>
  </si>
  <si>
    <t>Aux Cads Quibdó</t>
  </si>
  <si>
    <t>Condoto</t>
  </si>
  <si>
    <t>Walter Jair Gomez Mosquera</t>
  </si>
  <si>
    <t>Carlos Andres Posada Guisao</t>
  </si>
  <si>
    <t>Shirley Natalia Jimenez Lopera</t>
  </si>
  <si>
    <t>Ingeniera Alimentos</t>
  </si>
  <si>
    <t>Maritza Hinestroza Palacio</t>
  </si>
  <si>
    <t>Administrador Comedor GMJC</t>
  </si>
  <si>
    <t>Pereira</t>
  </si>
  <si>
    <t>Juan Carlos Lopez Lopez</t>
  </si>
  <si>
    <t>Administrador Comedor Baser 4</t>
  </si>
  <si>
    <t>Barbosa</t>
  </si>
  <si>
    <t>Rene de Jesus Lopez Alzate</t>
  </si>
  <si>
    <t>Administrador Comedor GMJCO</t>
  </si>
  <si>
    <t>Pasto</t>
  </si>
  <si>
    <t>Alvaro de Jesus Bolaños Romo</t>
  </si>
  <si>
    <t>Administrador Comedor Bigir</t>
  </si>
  <si>
    <t>Cucuta</t>
  </si>
  <si>
    <t xml:space="preserve">Ismael Florez Oyola </t>
  </si>
  <si>
    <t>Administrador Comedor Bajes</t>
  </si>
  <si>
    <t>Carlos Alberto Romero Cardona</t>
  </si>
  <si>
    <t>Administrador Comedor Biosp</t>
  </si>
  <si>
    <t>Libano</t>
  </si>
  <si>
    <t>Adbeiro Chacon Cortes</t>
  </si>
  <si>
    <t>Administrador Comedor Binut</t>
  </si>
  <si>
    <t>Consaca Nariño</t>
  </si>
  <si>
    <t>Prospero Jose Maria Galvez Rueda</t>
  </si>
  <si>
    <t>Administrador Comedor Biter 4</t>
  </si>
  <si>
    <t>Popayan</t>
  </si>
  <si>
    <t>Marco Orlando Bornachera Yanguas</t>
  </si>
  <si>
    <t>Administrador Comedor Baser 17</t>
  </si>
  <si>
    <t>Socorro Santander</t>
  </si>
  <si>
    <t>Hernan Osorio Bastilla</t>
  </si>
  <si>
    <t>Administrador Comedor Bivel</t>
  </si>
  <si>
    <t>Fredonia</t>
  </si>
  <si>
    <t>German Roman Arenas</t>
  </si>
  <si>
    <t>Administrador Comedor Biama</t>
  </si>
  <si>
    <t>Urrao</t>
  </si>
  <si>
    <t>Yesenia Gomez Rodriguez</t>
  </si>
  <si>
    <t>Auxiliar SAP catering</t>
  </si>
  <si>
    <t>Oscar Bemudez Palacios</t>
  </si>
  <si>
    <t>Auxiliar Comedor GMJC</t>
  </si>
  <si>
    <t>Rionegro</t>
  </si>
  <si>
    <t>Luz Marina Montoya Montoya</t>
  </si>
  <si>
    <t>Ranchero GMJC</t>
  </si>
  <si>
    <t>Margarita Cifuentes</t>
  </si>
  <si>
    <t>Auxiliar Comedor baser 4</t>
  </si>
  <si>
    <t>Steven Argumedo</t>
  </si>
  <si>
    <t>Ranchero Baser 4</t>
  </si>
  <si>
    <t>Marquetalia</t>
  </si>
  <si>
    <t>Gilma Arboleda</t>
  </si>
  <si>
    <t>Ranchero Bipeb</t>
  </si>
  <si>
    <t xml:space="preserve">Frontino </t>
  </si>
  <si>
    <t>Miguel Angel Herrera</t>
  </si>
  <si>
    <t>Ranchero Bigir</t>
  </si>
  <si>
    <t>Maria Crisanto Quinto Benitez</t>
  </si>
  <si>
    <t>Auxiliar Comedor bajes</t>
  </si>
  <si>
    <t>Montelibano</t>
  </si>
  <si>
    <t>Rafael Herrera Lan</t>
  </si>
  <si>
    <t xml:space="preserve">Heiler Arroyo Mosquera </t>
  </si>
  <si>
    <t>Ranchero Bajes</t>
  </si>
  <si>
    <t>Gilesa Rodriguez Lora</t>
  </si>
  <si>
    <t>Canalete</t>
  </si>
  <si>
    <t>Dagoberto Mendoza</t>
  </si>
  <si>
    <t>Auxiliar Comedor biosp</t>
  </si>
  <si>
    <t>Andes</t>
  </si>
  <si>
    <t>Erica Maria Arteaga Rojas</t>
  </si>
  <si>
    <t>Auxiliar comedores administrativo</t>
  </si>
  <si>
    <t>Gladys de Jesus Bolivar Montoya</t>
  </si>
  <si>
    <t>Ranchero Binut</t>
  </si>
  <si>
    <t xml:space="preserve">Doris David Usuga </t>
  </si>
  <si>
    <t>Ranchero Biter 4</t>
  </si>
  <si>
    <t xml:space="preserve">Aulio Rodriguez </t>
  </si>
  <si>
    <t>Ranchero Biama</t>
  </si>
  <si>
    <t>Chocó</t>
  </si>
  <si>
    <t>Yubenis Gomez Mena</t>
  </si>
  <si>
    <t>Auxiliar Comedor biama</t>
  </si>
  <si>
    <t>Rafael Emilio Bejarano</t>
  </si>
  <si>
    <t>Ranchero Bijul</t>
  </si>
  <si>
    <t>Turbo</t>
  </si>
  <si>
    <t>Jhon Jairo Palacio</t>
  </si>
  <si>
    <t>Auxiliar Comedor bijul</t>
  </si>
  <si>
    <t>Kadir Villa Hernandez</t>
  </si>
  <si>
    <t>Auxiliar Comedor baser 17</t>
  </si>
  <si>
    <t>Martha Elisa Torres Albornoz</t>
  </si>
  <si>
    <t>Ranchero Baser 17</t>
  </si>
  <si>
    <t>Yolima Montiel Arias</t>
  </si>
  <si>
    <t>Maria Ines Martinez Mosquera</t>
  </si>
  <si>
    <t>Amalfi</t>
  </si>
  <si>
    <t>Martha Gladys Serna Sosa</t>
  </si>
  <si>
    <t>Ranchero Bivel</t>
  </si>
  <si>
    <t>Bello</t>
  </si>
  <si>
    <t>Maria Eugenia Sepulveda Aguirre</t>
  </si>
  <si>
    <t>Rosa Nidia Arias</t>
  </si>
  <si>
    <t>Sabaneta</t>
  </si>
  <si>
    <t>katy Julieth Guisao</t>
  </si>
  <si>
    <t>Abastecimientos clase I devoluciones</t>
  </si>
  <si>
    <t>Carlos Ernesto Santos Vargas</t>
  </si>
  <si>
    <t>Tecnico SAP Comedores y CADS</t>
  </si>
  <si>
    <t>Jhon Harold Villegas Arango</t>
  </si>
  <si>
    <t>conductor</t>
  </si>
  <si>
    <t>Sonson</t>
  </si>
  <si>
    <t>Luis Alejandro Berrio</t>
  </si>
  <si>
    <t>Dabaiba</t>
  </si>
  <si>
    <t>Ricardo Hoyos Puerta</t>
  </si>
  <si>
    <t>Jefferson Velez mejia</t>
  </si>
  <si>
    <t>Anolaima Cucuta</t>
  </si>
  <si>
    <t>Jose Fernando Giral Romero</t>
  </si>
  <si>
    <t>Ana Jazmin Cortes</t>
  </si>
  <si>
    <t>Clase III</t>
  </si>
  <si>
    <t>Jorge Alberto Carrasco Ramos</t>
  </si>
  <si>
    <t>Auxiliar Comedor Biter 4</t>
  </si>
  <si>
    <t xml:space="preserve">San Pedro de los Milagros </t>
  </si>
  <si>
    <t>Juan Felipe Carvajal Patiño</t>
  </si>
  <si>
    <t>Cerete</t>
  </si>
  <si>
    <t>Jesus David Villalba Moreno</t>
  </si>
  <si>
    <t>Ibague Tolima</t>
  </si>
  <si>
    <t>Leidy Johana Garzon Herrera</t>
  </si>
  <si>
    <t>Profesioal</t>
  </si>
  <si>
    <t>Gestión Administrativa</t>
  </si>
  <si>
    <t>Seguridad y Salud en el Trabajo</t>
  </si>
  <si>
    <t>San Rafael Antioquia</t>
  </si>
  <si>
    <t>Emilio Rincon Hincapie</t>
  </si>
  <si>
    <t>Gestión de Abastecimientos</t>
  </si>
  <si>
    <t>Cads Quibdó</t>
  </si>
  <si>
    <t>Manuel Alejandro Sanchez Goez</t>
  </si>
  <si>
    <t>Auxiliar Comedor Biosp</t>
  </si>
  <si>
    <t>Sabana Larga</t>
  </si>
  <si>
    <t>Jorge Eliecer Chavarria Zapata</t>
  </si>
  <si>
    <t>Técnico</t>
  </si>
  <si>
    <t>Administrador Comedor Bipeb</t>
  </si>
  <si>
    <t>Liris Yineth Caceres</t>
  </si>
  <si>
    <t>Aux Comedor BIJUL</t>
  </si>
  <si>
    <t>Tierraalta Cordoba</t>
  </si>
  <si>
    <t>Julio Cesar Tapia Orozco</t>
  </si>
  <si>
    <t>Auxiliar Comedor biter</t>
  </si>
  <si>
    <t>Vannesa Cardona jaramillo</t>
  </si>
  <si>
    <t>HERLYN ANDREINA RINCON FRANCO</t>
  </si>
  <si>
    <t>MINIMA CUANTIA</t>
  </si>
  <si>
    <t>A-05-01-01-002-008</t>
  </si>
  <si>
    <t>007-004-2021</t>
  </si>
  <si>
    <t>007-058-2020</t>
  </si>
  <si>
    <t>007-005-2021</t>
  </si>
  <si>
    <t>007-053-2020</t>
  </si>
  <si>
    <t>007-054-2020</t>
  </si>
  <si>
    <t>007-007-2021</t>
  </si>
  <si>
    <t>007-006-2021</t>
  </si>
  <si>
    <t>007-059-2020</t>
  </si>
  <si>
    <t>007-008-2021</t>
  </si>
  <si>
    <t>007-062-2020</t>
  </si>
  <si>
    <t>007-060-2020</t>
  </si>
  <si>
    <t>007-009-2021</t>
  </si>
  <si>
    <t>007-010-2021</t>
  </si>
  <si>
    <t>007-061-2020</t>
  </si>
  <si>
    <t>007-011-2021</t>
  </si>
  <si>
    <t>007-052-2020</t>
  </si>
  <si>
    <t>007-012-2021</t>
  </si>
  <si>
    <t>007-064-2020</t>
  </si>
  <si>
    <t>007-013-2021</t>
  </si>
  <si>
    <t>007-051-2020</t>
  </si>
  <si>
    <t>MC 007-006-2021</t>
  </si>
  <si>
    <t>MC 007-007-2021</t>
  </si>
  <si>
    <t>Económico: Kelly
Técnico Luz Bibiana
Financiero No aplica
JurídicoHerlyn Andreina</t>
  </si>
  <si>
    <t>Económico: Eliana
Técnico Shirley Natalia
Financiero No aplica
JurídicoHerlyn Andreina</t>
  </si>
  <si>
    <t>Económico: Erica
Técnico Shirley Natalia
Financiero No aplica
JurídicoHerlyn Andreina</t>
  </si>
  <si>
    <t>Económico: Carmen Johana Ortiz Cortes
Técnico : LUZ BIBIANA OCAMPO 
Financiero: Lorena Patricia Franco
Jurídico: HERLYN ANDREINA RINCON</t>
  </si>
  <si>
    <t>Económico: Carmen Johana Ortiz Cortes
Técnico : Leidy Johana Garzon Herrera
Financiero: Lorena Patricia Franco
Jurídico: HERLYN ANDREINA RINCON</t>
  </si>
  <si>
    <t>MC 007-008-2021</t>
  </si>
  <si>
    <t>MC 007-009-2021</t>
  </si>
  <si>
    <t>MC 007-010-2021</t>
  </si>
  <si>
    <t>MC 007-011-2021</t>
  </si>
  <si>
    <t>Económico: Kelly Yohanna Martinez Berrio 
Técnico : Leidy Johana Garzon Herrera
Financiero: Lorena Patricia Franco
Jurídico: HERLYN ANDREINA RINCON</t>
  </si>
  <si>
    <t>Económico: Eliana
Técnico : Natalia 
Financiero: Lorena Patricia Franco
Jurídico: HERLYN ANDREINA RINCON</t>
  </si>
  <si>
    <t>Económico: Erica
Técnico : Natalia 
Financiero: Lorena Patricia Franco
Jurídico: HERLYN ANDREINA RINCON</t>
  </si>
  <si>
    <t>Económico: Johana 
Técnico : Natalia 
Financiero: Lorena Patricia Franco
Jurídico: HERLYN ANDREINA RINCON</t>
  </si>
  <si>
    <t>MC 007-012-2021</t>
  </si>
  <si>
    <t>GRUPO EMPRESARIAL SUGA SAS</t>
  </si>
  <si>
    <t xml:space="preserve">GRUPO EMPRESARIAL SUGA SAS
LOGISTICA Y SUMINISTROS PENTAGONO SAS
NUTRIALIMENTAMOS SAS
</t>
  </si>
  <si>
    <t>ADJUDICADO</t>
  </si>
  <si>
    <t>LOGISTICA Y SUMINISTROS PENTAGONO SAS
DISTRIBUIDORA ANTIOQUEÑA DE VERDURAS
UT FRUVER-ALFMACH-2021</t>
  </si>
  <si>
    <t>DISTRIBUIDORA ANTIOQUEÑA DE VERDURAS / ÁNGELA MARÍA MARTÍNEZ MEJÍA</t>
  </si>
  <si>
    <t>DISTRIBUIDORA ANTIOQUEÑA DE VERDURAS
ING FRACOL SAS
COL SERVICIO Y SUMINISTRO SAS
AMBROSIA EMPRESARIAL SAS</t>
  </si>
  <si>
    <t xml:space="preserve">A-05-01-01-002-003 </t>
  </si>
  <si>
    <t>PRODUCTOS DE MOLINERIA, ALMIDONES Y PRODUCTOS DERIVADOS DEL ALMIDON ; OTROS PRODUCTOS ALIMNETICIOS</t>
  </si>
  <si>
    <t>DISTRIBUIDORA ANTIOQUEÑA DE VERDURAS</t>
  </si>
  <si>
    <t>A-05-01-01-002-002</t>
  </si>
  <si>
    <t>PRODUCTOS LACTEOS Y OVOPRODUCTOS</t>
  </si>
  <si>
    <t>COLOMBINA S.A.</t>
  </si>
  <si>
    <t>COLOMBINA S.A.
BOMBOLANDIA
ASOCIACIÓN S&amp;A
CORPORACIÓN SOCUAL INCLUYAMOS</t>
  </si>
  <si>
    <t>GRUPO EMPRESARIAL SUGA SAS
INGFRACOL SAS
MONASTERIO DE LA VISITACIÓN DE SANTAMARIA
SUMINISTROS Y ELEMENTOS EMPRESARIALES
CORPORACIÓN SOCIAL INCLUYAMOS</t>
  </si>
  <si>
    <t>ANA LUCIA MAZO RODRIGUEZ
INGFRACOL SAS.
COLSERVICIOS Y SUMINISTROS SAS.
UNION TEMPORAL EPRODIN 2021</t>
  </si>
  <si>
    <t>INGFRACOL SAS
FUNDACIÓN PARA EL DESARROLLO ECOLOGICO EL VAUPES
CARMEN NELSY LEON VEGA
CONTROL
CORPORACION SOCIAL INCLUYAMOS</t>
  </si>
  <si>
    <t>DELI SABORES Y ALGO MÁS DE URABÁ</t>
  </si>
  <si>
    <t>A-05-01-01-002-004</t>
  </si>
  <si>
    <t xml:space="preserve"> BEBIDAS</t>
  </si>
  <si>
    <t>GRUPO EMPRESARIAL SUGA
DISTRIBUIDORA ANTIOQUEÑA DE VERDURAS
JM GRUPO EMPRESARIAL SAS
GESCOM SAS</t>
  </si>
  <si>
    <t>DISTRIBUIDORA ANTIOQUEÑA DE VERDURAS / ANGELA MARIA MARTINEZ MEJÍA</t>
  </si>
  <si>
    <t>A-05-01-01-002-001</t>
  </si>
  <si>
    <t>CARNE, PESCADO, FRUTAS, HORTALIZAS,  ACEITES Y GRASAS</t>
  </si>
  <si>
    <t>ELKIN ALONSO TOBON CAMPUZANO
CARNES BRANGUS REAL</t>
  </si>
  <si>
    <t>ELKIN ALONSO TOBÓN CAMPUZANO</t>
  </si>
  <si>
    <t>A-05-01-01-000-004</t>
  </si>
  <si>
    <t>PESCADO Y OTROS PRODUCTOS DE LA PESCA</t>
  </si>
  <si>
    <t>INVERSIONES ALZATE MENDEZ SAS</t>
  </si>
  <si>
    <t>COMESTIBLES DAN
INTEGRA Y ASOCIADOS SAS</t>
  </si>
  <si>
    <t>GRUPO ADMINISTRATIVO</t>
  </si>
  <si>
    <t>A-05-01-01-000-001</t>
  </si>
  <si>
    <t>PRODUCTOS DE LA AGRICULTURA Y LA HORTICULTURA</t>
  </si>
  <si>
    <t>A-05-01-01-000-002</t>
  </si>
  <si>
    <t>ANIMALES VIVOS Y PRODUCTOS ANIMALES  (EXCEPTO LA CARNE)</t>
  </si>
  <si>
    <t>TEJIDO DE PUNTO O GANCHILLO; PRENDAS DE VESTIR</t>
  </si>
  <si>
    <t>SUMINISTRO DE POLLO PARA LOS COMEDORES DE TROPA PERTENECIENTES A LA BR-4, BR-15 Y BR-17 ADMINISTRADOS POR LA AGENCIA LOGÍSTICA REGIONAL ANTIOQUIA CHOCO Y OTRAS POSIBLES UNIDADES QUE LO REQUIERAN</t>
  </si>
  <si>
    <t>SUMINISTRO DE PRODUCTOS DE PANADERÍA Y OTROS REFRIGERIOS CON DESTINO A LOS COMEDORES DE TROPA DE LA BR - 04, BR- 14, BR – 15  Y BR - 17 DE LA AGENCIA LOGÍSTICA DE LAS FUERZAS MILITARES REGIONAL ANTIOQUIA CHOCÓ Y OTRAS POSIBLES UNIDADES QUE LO REQUIERAN</t>
  </si>
  <si>
    <t>SUMINISTRO</t>
  </si>
  <si>
    <t>EN EJECUCIÓN</t>
  </si>
  <si>
    <t>SINDY JIMENEZ FORONDA</t>
  </si>
  <si>
    <t>PROFESIONAL DE DEFENSA</t>
  </si>
  <si>
    <t>CONTRATO DE SEGURO</t>
  </si>
  <si>
    <t>CUMPLIMIENTO 
CALIDAD DE LOS BIENES 
PAGO DE SALARIOS</t>
  </si>
  <si>
    <t>MUNDIAL DE SEGUROS S.A.</t>
  </si>
  <si>
    <t>CUA-100000106 ANEXO 1
CERTIFICADO 448000258</t>
  </si>
  <si>
    <t>CUMPLIMIENTO $16.000.000
CALIDAD DE LOS BIENES $16.000.000
PAGO DE SALARIOS $4.000.000</t>
  </si>
  <si>
    <t>CUMPLIMIENTO 20%
CALIDAD DE LOS BIENES 20%
PAGO DE SALARIOS 5%</t>
  </si>
  <si>
    <t>BERKLEY COLOMBIA SEGUROS</t>
  </si>
  <si>
    <t>CUMPLIMIENTO $24.000.000
CALIDAD DE LOS BIENES $24.000.000
PAGO DE SALARIOS $6.000.000</t>
  </si>
  <si>
    <t>SEGUROS DEL ESTADO</t>
  </si>
  <si>
    <t>65-44101193624</t>
  </si>
  <si>
    <t>CUMPLIMIENTO $60.000.000
CALIDAD DE LOS BIENES $60.000.000
PAGO DE SALARIOS $15.000.000</t>
  </si>
  <si>
    <t>ASEGURADORA SOLIDARIA</t>
  </si>
  <si>
    <t>CUMPLIMIENTO $50.000.000
CALIDAD DE LOS BIENES $50.000.000
PAGO DE SALARIOS $12.500.000</t>
  </si>
  <si>
    <t>496-47-994000013754</t>
  </si>
  <si>
    <t>550-47-994000013810</t>
  </si>
  <si>
    <t>496-47-994000013755</t>
  </si>
  <si>
    <t>CUMPLIMIENTO $30.000.000
CALIDAD DE LOS BIENES $30.000.000
PAGO DE SALARIOS $7.500.000</t>
  </si>
  <si>
    <t>496-47-994000013756</t>
  </si>
  <si>
    <t>CUMPLIMIENTO $80.000.000
CALIDAD DE LOS BIENES $80.000.000
PAGO DE SALARIOS $20.000.000</t>
  </si>
  <si>
    <t>SURAMERICANA</t>
  </si>
  <si>
    <t>2883636-1</t>
  </si>
  <si>
    <t>CUMPLIMIENTO $162.200.000
CALIDAD DE LOS BIENES $162.200.000
PAGO DE SALARIOS $40.550.000</t>
  </si>
  <si>
    <t>45-44-101122604</t>
  </si>
  <si>
    <t>CUMPLIMIENTO $199.800.000
CALIDAD DE LOS BIENES $199.800.000
PAGO DE SALARIOS $33.300.000</t>
  </si>
  <si>
    <t>2889531-2</t>
  </si>
  <si>
    <t>CUMPLIMIENTO $210.000.000
CALIDAD DE LOS BIENES $210.000.000
PAGO DE SALARIOS $35.000.000</t>
  </si>
  <si>
    <t>CUMPLIMIENTO 
CALIDAD DE LOS BIENES 
PAGO DE SALARIOS
RCE</t>
  </si>
  <si>
    <t>660 -47 -994000017681
660-74-994000008541</t>
  </si>
  <si>
    <t xml:space="preserve">CUMPLIMIENTO $300.000.000
CALIDAD DE LOS BIENES $300.000.000
PAGO DE SALARIOS $50.000.000
Responsabilidad Civil Extracontractual
Valor $ 181.705.200.00
</t>
  </si>
  <si>
    <t xml:space="preserve">Fecha de Apertura 12-02-2021
Fecha de Cierre 16-02-2021
Traslado el 18-02-2021
Fecha de Adjudicación 22-02-2021
Fecha Firma Contrato 22-02-2021
E cronograma inicial fue modificado en tanto la asignación presupuestal y distribución no se realizó en el tiempo que se tenía previsto por la Regional., lo quehizo que los terminos corrieran. </t>
  </si>
  <si>
    <t>ADQUISICIÓN DE VESTUARIO DE LABOR PARA EL PERSONAL ADMINISTRATIVO Y OPERATIVO QUE CONFORMA LA PLANTA PERMANENTE DE LA AGENCIA LOGÍSTICA DE LAS FUERZAS MILITARES REGIONAL ANTIOQUIA-CHOCÓ</t>
  </si>
  <si>
    <t>A-02-02-01-002-008 
A-05-01-01-002-008 
A-05-01-01-002-009</t>
  </si>
  <si>
    <t xml:space="preserve">Fecha de Apertura 09-02-2021
Fecha de Cierre 19-02-2021
Traslado el 22-02-2021
Fecha de Adjudicación 23-02-2021
Fecha Firma Orden de Compra 23-02-2021
</t>
  </si>
  <si>
    <t>SAAMP 007-005-2021</t>
  </si>
  <si>
    <t>A-05-01-02-009-003</t>
  </si>
  <si>
    <t xml:space="preserve">BOLMU BOLSAS DE MUESTREO, REACTIVOS Y ANALISIS MICROBIOLOGICO </t>
  </si>
  <si>
    <t xml:space="preserve">Fecha de Apertura 12-02-2021
Fecha de Cierre 16-02-2021
Traslado el 18-02-2021
Fecha de Adjudicación 22-02-2021
Fecha Firma de Contrato 22-02-2021
</t>
  </si>
  <si>
    <t>GRUPO CATERING</t>
  </si>
  <si>
    <t>A-05-01-01-003-006</t>
  </si>
  <si>
    <t>BOLSAS DE MUESTREO, REACTIVOS Y ANÁLISIS MICROBIOLÓGICO</t>
  </si>
  <si>
    <t>REALIZACIÓN DE EXÁMENES OCUPACIONALES DE INGRESO, SERVICIO DE VACUNACIÓN, RETIRO Y/O PERIÓDICOS AL PERSONAL DE PLANTA DE LA REGIONAL ANTIOQUÍA-CHOCÓ DE LA AGENCIA LOGÍSTICA DE LAS FUERZAS MILITARES EN MEDELLÌN</t>
  </si>
  <si>
    <t>A-02-02-02-009-003</t>
  </si>
  <si>
    <t xml:space="preserve">A-05-01-01-003-005
A-05-01-01-003-005 </t>
  </si>
  <si>
    <t>OTROS PRODUCTOS QUÍMICOS; FIBRAS ARTIFICIALES ( O FIBRAS INDUSTRIALES HECHAS POR EL HOMBRE)
OTROS PRODUCTOS QUÍMICOS; FIBRAS ARTIFICIALES ( O FIBRAS INDUSTRIALES HECHAS POR EL HOMBRE)</t>
  </si>
  <si>
    <t xml:space="preserve">Fecha de Apertura 15-02-2021
Fecha de Cierre 18-02-2021
Traslado el 22-02-2021
Fecha de Adjudicación 24-02-2021
Fecha Firma de Contrato 24-02-2021
</t>
  </si>
  <si>
    <t>PRESTACIÓN DEL SERVICIO PREVENTIVO Y CORRECTIVO DE FUMIGACIÓN, DESINSECTACIÓN, DESRATIZACIÓN Y CONTROL DE ROEDORES Y MARSUPIALES DENTRO DE LAS INSTALACIONES, PRODUCTOS, MAQUINARIA , EQUIPOS TECNOLÓGICOS, MUEBLES Y ENSERES, ENTRE OTROS. COMO TAMBIÉN LA INMUNIZACIÓN, DESINFECCIÓN DE AMBIENTES, LAVADO Y LIMPIEZA CON DESINFECCIÓN Y MANTENIMIENTO DE LOS TANQUES DE ALMACENAMIENTO DE AGUA POTABLE EN LAS UNIDADES DE NEGOCIO Y OFICINAS DE LA REGIONAL ANTIOQUIA CHOCÓ</t>
  </si>
  <si>
    <t>A-05-01-02-009-004
A-05-01-02-009-004
A-02-02-02-009-004</t>
  </si>
  <si>
    <t>SERVICIOS DE ALCANTARILLADO, RECOLECCIÓN, TRATAMIENTO Y DISPOSICION DE DESECHOS Y OTROS SERVICIOS DE SANEAMIENTO AMBIENTAL.
SERVICIOS DE ALCANTARILLADO, RECOLECCIÓN, TRATAMIENTO Y DISPOSICION DE DESECHOS Y OTROS SERVICIOS DE SANEAMIENTO AMBIENTAL.
SERVICIOS DE ALCANTARILLADO, RECOLECCIÓN, TRATAMIENTO Y DISPOSICIÓN DE DESECHOS Y OTROS SERVICIOS DE SANEAMIENTO AMBIENTAL.</t>
  </si>
  <si>
    <t>007-014-2021</t>
  </si>
  <si>
    <t xml:space="preserve">MINIMA CUANTÍA </t>
  </si>
  <si>
    <t>GRUPO DE ABASTECIMIENTOS</t>
  </si>
  <si>
    <t>ADQUISICIÓN DE UTENSILIOS DE COCINA CON DESTINO A LOS COMEDORES DE TROPA DE LA  BR-4, BR-14, BR-15 Y BR-17 ADMINISTRADOS POR LA AGENCIA LOGÍSTICA DE LAS FUERZAS MILITARES REGIONAL ANTIOQUIA CHOCÓ Y OTRAS POSIBLES UNIDADES QUE LO REQUIERAN</t>
  </si>
  <si>
    <t xml:space="preserve">A-05-01-01-004-006 </t>
  </si>
  <si>
    <t>MAQUINARIA Y APARATOS ELÉCTRICOS</t>
  </si>
  <si>
    <t xml:space="preserve">Fecha de Apertura 15-02-2021
Fecha de Cierre 17-02-2021
Traslado el 19-02-2021
Fecha de Adjudicación 23-02-2021
Fecha Firma de Contrato 23-02-2021
</t>
  </si>
  <si>
    <t>ADQUISICIÓN DE EQUIPOS DE COCINA Y ACCESORIOS CON DESTINO A LOS COMEDORES DE TROPA DE LA  BR-4, BR-14, BR-15 Y BR-17 ADMINISTRADOS POR LA AGENCIA LOGÍSTICA DE LAS FUERZAS MILITARES REGIONAL ANTIOQUIA CHOCÓ Y OTRAS POSIBLES UNIDADES QUE LO REQUIERAN</t>
  </si>
  <si>
    <t>MC 007-013-2021</t>
  </si>
  <si>
    <t>MC 007-014-2021</t>
  </si>
  <si>
    <t>MC 007-015-2021</t>
  </si>
  <si>
    <t>MC 007-016-2021</t>
  </si>
  <si>
    <t>MC 007-017-2021</t>
  </si>
  <si>
    <t>MC 007-018-2021</t>
  </si>
  <si>
    <t>MC 007-019-2021</t>
  </si>
  <si>
    <t>MC 007-020-2021</t>
  </si>
  <si>
    <t xml:space="preserve">A-02-02-02-009 -003 </t>
  </si>
  <si>
    <t>SERVICIOS PARA EL CUIDADO DE LA SALUD HUMANA Y SERVICIOS SOCIALES</t>
  </si>
  <si>
    <t xml:space="preserve">A-02-02-02-008-007 </t>
  </si>
  <si>
    <t>SERVICIOS DE MANTENIMIENTO, REPARACIÓN E INSTALACIÓN (EXCEPTO CONSTRUCCIÓN)</t>
  </si>
  <si>
    <t>Económico: Kelly Yohanna Martinez Berrio
Técnico :Juan Esteban Arrieta Giraldo
Financiero : Lorena Patricia Franco Henao
Jurídico: HERLYN ANDREINA RINCON</t>
  </si>
  <si>
    <t>Económico: Kelly Yohanna Martinez Berrio
Técnico :Leidy Johana Garzon Herrera
Financiero : Lorena Patricia Franco Henao
Jurídico: LEIDY JOHANA ATEHORTUA ALVAREZ</t>
  </si>
  <si>
    <t>PRESTACIÓN DEL SERVICIO DE MANTENIMIENTO REPARACIÓN E INSTALACIÓN (A TODO COSTO, INCLUIDOS MATERIALES, PLOMERÍA, ELECTRICIDAD. MAMPOSTERÍA, ILUMINACIÓN, TRANSPORTE, TRASLADOS, MANO DE OBRA, VIÁTICOS ETC)   EN LOS 17 COMEDORES DE TROPA , CUATRO CADS Y LA SEDE ADMINISTRATIVA  DE   LA REGIONAL ANTIOQUIA–CHOCÓ DE LA AGENCIA LOGÍSTICA DE LAS FUERZAS MILITARES</t>
  </si>
  <si>
    <t xml:space="preserve">A-05-01-02-008-007 </t>
  </si>
  <si>
    <t>SERVICIOS DE MANTENIMIENTO, REPARACIONES E INSTALACIÓN (EXCEPTO SERVICIOS DE CONSTRUCCIÓN)</t>
  </si>
  <si>
    <t>Económico: Erica Maria Arteaga Rojas 
Técnico: Juan Esteban Arrieta Giraldo
Financiero :Lorena Patricia Franco Henao
Jurídico: Herlyn Andreina Rincón Franco</t>
  </si>
  <si>
    <t xml:space="preserve">A-05-01-01-002-009
A-05-01-01-002-007
A-05-01-01-002-008
</t>
  </si>
  <si>
    <t xml:space="preserve">Fecha de Apertura 16-02-2021
Fecha de Cierre 19-02-2021
Traslado el 23-02-2021
Fecha de Adjudicación 24-02-2021
Fecha Firma de Contrato 24-02-2021
</t>
  </si>
  <si>
    <t>Económico: Eliana Guerra Lopez
Técnico: Leidy Johana Garzón Herrera
Financiero: Lorena Patricia Franco Henao
Jurídico: Leidy Johana Atehortua Alvarez</t>
  </si>
  <si>
    <t>Económico: Carmen Johana Ortiz Cortes
Técnico: Leidy Johana Garzon
Financiero: Lorena Patricia Franco Henao
Jurídico: Leidy Johana Atehortua</t>
  </si>
  <si>
    <t>SUMINISTRO DE AREPAS CON DESTINO A LOS COMEDORES DE TROPA DE LA BR-4 Y BR-14 ADMINISTRADOS POR LA AGENCIA LOGÍSTICA DE LAS FUERZAS MILITARES REGIONAL ANTIOQUIA CHOCO Y OTRAS POSIBLES UNIDADES QUE LO REQUIERAN</t>
  </si>
  <si>
    <t>A-05-01-01-002-003</t>
  </si>
  <si>
    <t>PRODUCTOS DE MOLINERIA, ALMIDONES Y PRODCUTOS DERIVADOS DEL ALMIDÓN, OTROS PRODUCTOS ALIMENTICIOS</t>
  </si>
  <si>
    <t xml:space="preserve">Fecha de Apertura 16-02-2021
Fecha de Cierre 19-02-2021
Traslado el 23-02-2021
Fecha de Adjudicación 25-02-2021
Fecha Firma de Contrato 25-02-2021
</t>
  </si>
  <si>
    <t>Económico: Kelly Yohanna Martinez Berrio
Técnico: Shirley Natalia Jimenez Lopera
Financiero: Lorena Patricia Franco Henao
Jurídico: Herlyn Andreina Rincón Franco</t>
  </si>
  <si>
    <t>SUMINISTRO DE ELEMENTOS DE ASEO, LIMPIEZA Y CAFETERÍA PARA LOS 17 COMEDORES DE TROPA, 4 CADS Y SEDE ADMINISTRATIVA DE LAS INSTALACIONES DE LA AGENCIA LOGÍSTICA DE LAS FUERZAS MILITARES REGIONAL ANTIOQUIA CHOCO</t>
  </si>
  <si>
    <t>A-05-01-02-006
A-02-02-02-006-003</t>
  </si>
  <si>
    <t>Económico: Eliana Guerra Lopez
Técnico: Juan Esteban Arrieta Giraldo
Financiero: Lorena Patricia Franco Henao
Jurídico: Herlyn Andreina Rincón Franco</t>
  </si>
  <si>
    <t>A-02-02-01-003-002</t>
  </si>
  <si>
    <t>PASTA O PULPA, PAPEL Y PRODUCTOS DE PAPEL, IMPRESOS Y ARTÍCULOS RELACIONADOS</t>
  </si>
  <si>
    <t xml:space="preserve">Fecha de Apertura 17-02-2021
Fecha de Cierre 19-02-2021
Traslado el 23-02-2021
Fecha de Adjudicación 25-02-2021
Fecha Firma de Contrato 25-02-2021
</t>
  </si>
  <si>
    <t xml:space="preserve">Fecha de Apertura 17-02-2021
Fecha de Cierre 22-02-2021
Traslado el 24-02-2021
Fecha de Adjudicación 26-02-2021
Fecha Firma de Contrato 26-02-2021
</t>
  </si>
  <si>
    <t>Económico: Erica Maria Arteaga Rojas
Técnico: Juan Esteban Arrieta Giraldo
Financiero: Lorena Patricia Franco Henao
Jurídico: Herlyn Andreina Rincón Franco</t>
  </si>
  <si>
    <t>MC 007-021-2021</t>
  </si>
  <si>
    <t>MC 007-022-2021</t>
  </si>
  <si>
    <t>MC 007-023-2021</t>
  </si>
  <si>
    <t xml:space="preserve">PRESTACIÓN DE SERVICIOS PARA LA REALIZACIÓN DE  EXÁMENES OCUPACIONALES DE INGRESO, RETIRO Y/O PERIÓDICOS EN LA CIUDAD DE QUIBDÓ (CHOCÓ),  DE LA REGIONAL ANTIOQUÍA-CHOCÓ
</t>
  </si>
  <si>
    <t xml:space="preserve">Fecha de Apertura 17-02-2021
Fecha de Cierre 22-02-2021
Traslado el 25-02-2021
Fecha de Adjudicación 26-02-2021
Fecha Firma de Contrato 26-02-2021
</t>
  </si>
  <si>
    <t>Económico: Carmen Johana Ortiz Cortes
Técnico: Leidy Johana Garzon
Financiero: Lorena Patricia Franco Henao
Jurídico: Leidy Johana Atehortua Alvarez</t>
  </si>
  <si>
    <t>SUMINISTRO DE BOTIQUINES Y ELEMENTOS PARA BOTIQUÍN, DOTACIÓN BRIGADA DE EMERGENCIA DE LA REGIONAL ANTIOQUIA-CHOCÓ DE LA AGENCIA LOGÍSTICA DE LAS FUERZAS MILITARES</t>
  </si>
  <si>
    <t xml:space="preserve">A-02-02-01-003-005 </t>
  </si>
  <si>
    <t>Económico: Kelly Yohanna Martinez Berrio
Técnico: Leidy Johana Garzón Herrera
Financiero: Lorena Patricia Franco Henao
Jurídico: Leidy Johana Atehortua Alvarez</t>
  </si>
  <si>
    <t>A-02-02-02-008-007</t>
  </si>
  <si>
    <t>007-015-2021</t>
  </si>
  <si>
    <t>007-016-2021</t>
  </si>
  <si>
    <t>007-017-2021</t>
  </si>
  <si>
    <t>007-018-2021</t>
  </si>
  <si>
    <t>007-019-2021</t>
  </si>
  <si>
    <t>Económico: Carmen Johana Ortiz Cortes
Técnico: Luz Bibiana Ocampo Ocampo 
Económico E: Lorena Patricia Franco Henao
Jurídico: Herlyn Andreina Rincón Franco</t>
  </si>
  <si>
    <t>MC 007-024-2021</t>
  </si>
  <si>
    <t>PRESTACIÓN DE SERVICIO LOGÍSTICO, TODO INCLUIDO PARA EL DESARROLLO DE LAS ACTIVIDADES DEL PLAN DE BIENESTAR, ESTÍMULOS Y BONOS DE CANASTA FAMILIAR VIGENCIA 2021, PARA LOS FUNCIONARIOS DE PLANTA DE LA AGENCIA LOGÍSTICA DE LAS FUERZAS MILITARES REGIONAL ANTIOQUIA-CHOCÓ.</t>
  </si>
  <si>
    <t xml:space="preserve">A-02-02-01-003-002 
A-02-02-02-009-006 </t>
  </si>
  <si>
    <t xml:space="preserve">Fecha de Apertura 26-02-2021
Fecha de Cierre 03-03-2021
Traslado el 08-03-2021
Fecha de Adjudicación 10-03-2021
Fecha Firma de Contrato 10-03-2021
</t>
  </si>
  <si>
    <t>MC 007-025-2021</t>
  </si>
  <si>
    <t xml:space="preserve">PRODUCTOS DE MOLINERIA, ALMIDONES Y PRODCUTOS DERIVADOS DEL ALMIDÓN, OTROS PRODUCTOS ALIMENTICIOS </t>
  </si>
  <si>
    <t xml:space="preserve">Fecha de Apertura 26-02-2021
Fecha de Cierre 03-03-2021
Traslado el 05-03-2021
Fecha de Adjudicación 09-03-2021
Fecha Firma de Contrato 09-03-2021
</t>
  </si>
  <si>
    <t>Económico: Eliana Guerra
Técnico: Shirley Natalia Jimenez Lopera 
Económico E: Lorena Patricia Franco Henao
Jurídico: Herlyn Andreina Rincón Franco</t>
  </si>
  <si>
    <t>MC 007-026-2021</t>
  </si>
  <si>
    <t>SERVICIOS DE MANTENIMIENTO, REPARACIÓN E INSTALACIÓN (EXCEPTO CONSTRUCCIÓN</t>
  </si>
  <si>
    <t>Económico: Carmen Johana Ortiz Cortes
Técnico: Juan Esteban Arrieta Giraldo
Económico E: Lorena Patricia Franco Henao
Jurídico: Herlyn Andreina Rincón Franco</t>
  </si>
  <si>
    <t>MC 007-027-2021</t>
  </si>
  <si>
    <t>PRESTACIÓN DEL SERVICIO DE MANTENIMIENTO PREVENTIVO Y CORRECTIVO A TODO COSTO DE LOS AIRES ACONDICIONADOS EN LA SEDE ADMINISTRATIVA DE LA REGIONAL ANTIOQUIA CHOCÓ</t>
  </si>
  <si>
    <t>Económico: Eliana Guerra
Técnico: Juan Esteban Arrieta Giraldo
Económico E: Lorena Patricia Franco Henao
Jurídico: Herlyn Andreina Rincón Franco</t>
  </si>
  <si>
    <t>MC 007-028-2021</t>
  </si>
  <si>
    <t xml:space="preserve">LA ESTRELLA 
MEDELLÍN 
CAREPA 
PUERTO BERRIO 
QUIBDÓ </t>
  </si>
  <si>
    <t>LITTLE MONKEY BTL SAS</t>
  </si>
  <si>
    <t xml:space="preserve">CORPORACIÓN FORMAMOS NIT N° 900225279-9 
GESCOM S.A.S. NIT N° 830145023-3 
SEI EXPRESS S.A.S. NIT N° 900978529-6
C&amp;P LICITACIONES Y CONSULTORÍA S.A.S. NIT N° 900379030-3
INPAKTA BTL S.A.S. NIT N° 900752417-9
RES-Q SOLUTIONS S.A.S. NIT N° 900984668-6
SISCOM SERVICIOS INTEGRALES SAS NIT N° 900954187-7
DNR INTERNATIONAL SAS NIT N° 900996421-6
GRUPO KAVAW SAS NIT N° 901022072-3
SUPERIOR DE DOTACIONES SAS NIT N° 830144875-7
CONTROL T GRUPO EMPRESARIAL SAS NIT N° 901195768-2
LABORUM FASHION LTDA NIT N° 830102669
VIMA SERVICIOS Y SUMINISTROS SAS NIT N° 901085753-0
MANUFACTURAS CAPITEX SAS NIT N° 900450642-3
DISTRIBUCIÓN Y SERVICIO SAS NIT N° 900568704-1
CONVIL SOLUCIONES S.A.S. NIT N° 901151222-4
</t>
  </si>
  <si>
    <t>SUMINISTRO DE VESTUARIO DE LABOR Y EPP, PARA EL PERSONAL QUE LABORA COMO AUXILIAR DE COCINA EN LA AGENCIA LOGÍSTICA DE LAS FUERZAS MILITARES EN LA REGIONAL ANTIOQUIA-CHOCÓ.</t>
  </si>
  <si>
    <t>16 oferentes</t>
  </si>
  <si>
    <t xml:space="preserve">ANTIOQUIA </t>
  </si>
  <si>
    <t xml:space="preserve">LA ESTRELLA 
</t>
  </si>
  <si>
    <t>PRENDAS DE VESTIR Y CALZADO
TEJIDOS DE PUNTO O GANCHILLO PRENDAS DE VESTIR.
CUERO Y PRODUCTOS DE CUERO CALZADO.</t>
  </si>
  <si>
    <t>SERVICIOS PARA EL CUIDADO DE LA SALUD HUMANA Y SERVICIOS SOCIALES.</t>
  </si>
  <si>
    <t>ARTÍCULOS TEXTILES
TEJIDO DE PUNTO O GANCHILLO; PRENDAS DE VESTIR
ARTÍCULOS TEXTILES</t>
  </si>
  <si>
    <t>SERVICIOS DE SUMINISTROS DE COMIDAS Y BEBIDAS
SERVICIOS DE SUMINISTROS DE COMIDAS Y BEBIDAS</t>
  </si>
  <si>
    <t>OTROS PRODUCTOS QUÍMICOS: FIBRAS ARTIFICIALES O FIBRAS INDUSTRIALES HECHAS POR EL HOMBRE</t>
  </si>
  <si>
    <t>SERVICIOS DE MANTENIMIENTO, REPARACIÓN E INSTALACIÓN
(EXCEPTO SERVICIO DE CONSTRUCCIÓN)</t>
  </si>
  <si>
    <t>PASTA O PULPA, PAPEL, PRODUCTOS DE PAPEL; IMPRESOS Y ARTÍCULOS RELACIONADOS.
SERVICIOS DE ESPARCIMIENTO CULTURAL Y DEPORTIVO.</t>
  </si>
  <si>
    <t>SERVICIO DE MANTENIMIENTO,REPARACIÓN,E INSTALACIÓN</t>
  </si>
  <si>
    <t>CONFECCIONES PAEZ S.A.
UNION TEMPORAL HERMANOS BLANCO
YUBARTA S.A.S.
UNIÓN TEMPORAL VESTUARIO 2019
INVERSIONES SARHEM DE COLOMBIA S.A.S</t>
  </si>
  <si>
    <t>5 oferentes</t>
  </si>
  <si>
    <t xml:space="preserve">MC 007-001-2021
</t>
  </si>
  <si>
    <t>SAAMP 007-002-2021
(Evento 101629)</t>
  </si>
  <si>
    <t>SAAMP 007-003-2021
(Evento 101642)</t>
  </si>
  <si>
    <t>CELMY LTDA
YUBARTA S.A.S.
INVERSIONES SARHEM DE COLOMBIA S.A.S
CONFECCIONES PAEZ S.A.
VANEGAS VALLEJO INVERSORES S.A.S.</t>
  </si>
  <si>
    <t>SAAMP 007-004-2021
(Evento 101648)</t>
  </si>
  <si>
    <t>SPARTA SHOES S.A.S
BACET GROUP S.A.S.
DOTACION INTEGRAL S.A.S.
UNION TEMPORAL HERMANOS BLANCO
INVERSIONES SARHEM DE COLOMBIA S.A.S
CONFECCIONES PAEZ S.A.</t>
  </si>
  <si>
    <t>6 oferentes</t>
  </si>
  <si>
    <t>SPARTA SHOES S.A.S</t>
  </si>
  <si>
    <t>SPARTA SHOES S.A.S
UNION TEMPORAL HERMANOS BLANCO
DOTACION INTEGRAL S.A.S.
Inversiones SARHEM de Colombia S.A.S
Confecciones Paez S.A.</t>
  </si>
  <si>
    <t xml:space="preserve">CONTROL Y GESTIÓN AMBIENTAL S.A.S.
UNIDSALUD SAS 
BIOPOLÍMEROS INDUSTRIALES LTDA.  
TESTLAB LABORATORIO ANÁLISIS ALIMENTOS Y AGUA S.A.S </t>
  </si>
  <si>
    <t xml:space="preserve">4 oferentes </t>
  </si>
  <si>
    <t xml:space="preserve">LABORATORIO UNIDSALUD SAS </t>
  </si>
  <si>
    <t>ANTIOQUIA 
CHOCÓ</t>
  </si>
  <si>
    <t xml:space="preserve">LA ESTRELLA 
MEDELLIN 
CAREPA 
PUERTO BERRIO 
QUIBDÓ
</t>
  </si>
  <si>
    <t xml:space="preserve">INFARMED SAS NIT 901053304-1
ALDIA BODEGAS CERTIFICADAS NIT 9013591704
IMPRESMED SAS NIT 901408661
</t>
  </si>
  <si>
    <t xml:space="preserve">3 oferentes </t>
  </si>
  <si>
    <t>GRUPO IMPRESMED SAS</t>
  </si>
  <si>
    <t xml:space="preserve"> IPS FIRMEDICA</t>
  </si>
  <si>
    <t>1 oferente</t>
  </si>
  <si>
    <t>IPS FIRMEDICA SAS</t>
  </si>
  <si>
    <t xml:space="preserve">LA ESTRELLA 
MEDELLIN 
</t>
  </si>
  <si>
    <t>BELISARIO VELÁSQUEZ &amp; ASOCIADOS SAS
ARISTIZABAL DUQUE EUFRACIO DE JESÚS / PAPELERÍA SAANYE 
BIOQUIMAT LTDA
LIDETEC S.A.S.
COMERCIALIZADORA LA GEMA SAS</t>
  </si>
  <si>
    <t>5 oferenteS</t>
  </si>
  <si>
    <t>007-020-2021</t>
  </si>
  <si>
    <t xml:space="preserve">ABC FUMISERVICES FUMIGACION Y EXTINTORES S.A.S
FUMI ESPRAY SAS
GOMEZ GONZALEZ YURLEDY / ECOCONTROLES 
</t>
  </si>
  <si>
    <t>007-021-2021</t>
  </si>
  <si>
    <t>GOMEZ GONZALEZ YURLEDY / ECOCONTROLES</t>
  </si>
  <si>
    <t xml:space="preserve">DANZER 
IMPRESMED SAS 
FABIAN FELIPE FORERO OSORIO 
UNION TEMPORAL ABBA 2021 Conformado por: INVERSIONES KARSA S.A.S. 
      ARFILIO RODRIGUEZ RAMIREZ 
TESUMA 
LICCONT S.A.S. 
GRUPO COVINPRO SAS 
CRR SOLUCIONES INTEGRALES S.A.S </t>
  </si>
  <si>
    <t xml:space="preserve">8 oferentes </t>
  </si>
  <si>
    <t xml:space="preserve">LICITACIONES Y ASESORIAS LICCONT SAS </t>
  </si>
  <si>
    <t xml:space="preserve">LA ESTRELLA </t>
  </si>
  <si>
    <t xml:space="preserve">DANZAFE IMPORTADORES Y ASOCIADOS 
ENOLINE INTERNATIONAL S A S
LICITACIONES Y ASESORIAS LICCONT S A S  
ENRUTA TRADE SAS 
CRR SOLUCIONES INTEGRALES SAS </t>
  </si>
  <si>
    <t xml:space="preserve">5 oferentes </t>
  </si>
  <si>
    <t>007-022-2021</t>
  </si>
  <si>
    <t>PUERTO BERRIO</t>
  </si>
  <si>
    <t xml:space="preserve">RODAR Y RODAR S.A.S </t>
  </si>
  <si>
    <t>DECLARADO DESIERTO MEDIANTE RESOLUCIÓN N°0055 DEL 23-02-2021</t>
  </si>
  <si>
    <t xml:space="preserve">Que teniendo en cuenta que la única oferta presentada no subsanó completamente los requisitos jurídicos y técnicos, así como no aclaró la siguiente observación del comité económico evaluador “En atención al numeral 2 del artículo 5 de la Ley 1150 de 2007 y a fin de verificar la viabilidad y sostenibilidad de la oferta durante la ejecución del contrato de llegar a ser seleccionada, esta Entidad solicita al proponente RODAR Y RODAR S.A.S la explicación por escrito y en detalle de los presuntos valores artificialmente bajos en los items (…)”, resulta imperioso rechazar la oferta por las siguientes causales del numeral 1.3. de la invitación pública, así. 
4. Cuando la propuesta esté incompleta en cuanto omita la inclusión de información conside-rada en la invitación como necesaria para la comparación objetiva.
5.Cuando el proponente no subsane la documentación requerida en el término establecido por la entidad.
</t>
  </si>
  <si>
    <t>7 oferentes</t>
  </si>
  <si>
    <r>
      <t xml:space="preserve">Fecha de Apertura 15-02-2021
Fecha de Cierre 18-02-2021
Traslado el 22-02-2021
Fecha de Adjudicación 24-02-2021
Fecha Firma de Contrato 24-02-2021
</t>
    </r>
    <r>
      <rPr>
        <b/>
        <sz val="11"/>
        <color theme="1"/>
        <rFont val="Arial"/>
        <family val="2"/>
      </rPr>
      <t>Adenda Modificatoria Cronograma</t>
    </r>
    <r>
      <rPr>
        <sz val="11"/>
        <color theme="1"/>
        <rFont val="Arial"/>
        <family val="2"/>
      </rPr>
      <t xml:space="preserve">
Traslado el 23-02-2021
Fecha de Adjudicación 25-02-2021
Fecha Firma de Contrato 25-02-2021 
</t>
    </r>
  </si>
  <si>
    <t>A2B INGENIERIA SAS 
IMPRESMED SAS 
MANTEI SAS 
Rafael Fernando Escobar Llanos 
SOLIN 
JAVIER ESNEIDER TOVAR AMUD
CRR SOLUCIONES INTEGRALES S.A.S</t>
  </si>
  <si>
    <t>007-027-2021</t>
  </si>
  <si>
    <t>COMERCIALIZADORA SOLUCIONES INTELIGENTES SAS.</t>
  </si>
  <si>
    <t>05/02/2021
11/02/2021</t>
  </si>
  <si>
    <t>03/02/2021
09/02/2021</t>
  </si>
  <si>
    <t xml:space="preserve">STK SUPPLY S.A.S.
MASTER SAFETY SAS
CIENTIFICAS S.A.S. 
INGENIERIA DE PROCESOS HC S.A.S
GLOBAL SUPPLIERS SAS
GRUPO INDUSTRIAL BREMEN S.A.S. 
NESTOR BRAVO S.A. 
DINATEL GROUP S.A.S 
CONVIL SOLUCIONES S.A.S. 
COMPAÑIA INDUSTRIAL FERRETERA SAS 
MAYRA FERNANDA RIVAS CAÑON 
FUNDACIÓN TEJIDO SOCIAL ORG 
</t>
  </si>
  <si>
    <t>12 oferentes</t>
  </si>
  <si>
    <t xml:space="preserve">INGENIERIA DE PROCESOS HC S A S </t>
  </si>
  <si>
    <t>007-024-2021</t>
  </si>
  <si>
    <t>PROSALUD S.A.S.</t>
  </si>
  <si>
    <t xml:space="preserve">1 oferente </t>
  </si>
  <si>
    <t>007-025-2021</t>
  </si>
  <si>
    <t xml:space="preserve">CAREPA </t>
  </si>
  <si>
    <t>MAXIAREPAS</t>
  </si>
  <si>
    <t>DECLARADO DESIERTO MEDIANTE RESOLUCIÓN N°0056  DEL 25-02-2021</t>
  </si>
  <si>
    <t xml:space="preserve">TEMPOEFECTIVA SAS
INMERTEX SAS
GRUPO IMPRESMED SAS
PRODUCTOS ECOLÓGICOS DE COLOMBIA SAS           
EUFRACIO DE JESUS ARISTIZABAL DUQUE PAPELERÍA SAANYE
INSUMOS CLEAN HOUSE SAS </t>
  </si>
  <si>
    <t>007-026-2021</t>
  </si>
  <si>
    <t>INSUMOS CLEAN HOUSE SAS</t>
  </si>
  <si>
    <t>GRUPO GEC
DISTRIBUCIONES ALIADAS
IMPRESMED SAS 
STAR SERVICES 
RODRIGAL SAS 
SIMCO GROUP SAS
KANDERI GROUP SAS
CONTRATAR BIENES Y SERVICIOS SAS1
EUFRACIO DE JESUS ARISTIZABAL DUQUE 
CRR SOLUCIONES INTEGRALES S.A.S</t>
  </si>
  <si>
    <t>10oferentes</t>
  </si>
  <si>
    <t>007-029-2021</t>
  </si>
  <si>
    <t xml:space="preserve">INSTITUCIONAL STAR SERVICES </t>
  </si>
  <si>
    <t xml:space="preserve">NINGUNO </t>
  </si>
  <si>
    <t>DECLARADO DESIERTO MEDIANTE RESOLUCIÓN N°0061  DEL 25-02-2021</t>
  </si>
  <si>
    <t>007-023-2021</t>
  </si>
  <si>
    <t>CONSULTORES INCREA INGENIERIA SAS</t>
  </si>
  <si>
    <t>3 oferentes</t>
  </si>
  <si>
    <t xml:space="preserve">S&amp;S SUMINISTROS EMPRESARIALES SAS 
LABORUM FASHION LTDA 
NOMADA CI LTDA 
CZ VITAL 
GRUPO INDUSTRIAL BREMEN S.A.S.
AR&amp;G INGENIERÍA SAS 
</t>
  </si>
  <si>
    <t xml:space="preserve">ANTIOQUEÑA DE EXTINTORES S.A.S. 
IMPLEMENTOS DE SEGURIDAD INDUSTRIAL S.A.S. 
MEGASERVICE GVM LTDA  
</t>
  </si>
  <si>
    <r>
      <t xml:space="preserve">Fecha de Apertura 17-02-2021
Fecha de Cierre 19-02-2021
Traslado el 23-02-2021
Fecha de Adjudicación 24-02-2021
Fecha Firma de Contrato 24-02-2021
</t>
    </r>
    <r>
      <rPr>
        <b/>
        <sz val="11"/>
        <color theme="1"/>
        <rFont val="Arial"/>
        <family val="2"/>
      </rPr>
      <t>Adenda Modificatoria Cronograma</t>
    </r>
    <r>
      <rPr>
        <sz val="11"/>
        <color theme="1"/>
        <rFont val="Arial"/>
        <family val="2"/>
      </rPr>
      <t xml:space="preserve">
Traslado el 25-02-2021
Fecha de Adjudicación 26-02-2021
Fecha Firma de Contrato 26-02-2021 
</t>
    </r>
  </si>
  <si>
    <t xml:space="preserve">MEGASERVICE GVM LTDA </t>
  </si>
  <si>
    <t xml:space="preserve"> 007-028-2021</t>
  </si>
  <si>
    <r>
      <t xml:space="preserve">Fecha de Apertura 26-02-2021
Fecha de Cierre 03-03-2021
Traslado el 08-03-2021
Fecha de Adjudicación 10-03-2021
Fecha Firma de Contrato 10-03-2021
</t>
    </r>
    <r>
      <rPr>
        <b/>
        <sz val="11"/>
        <color theme="1"/>
        <rFont val="Arial"/>
        <family val="2"/>
      </rPr>
      <t xml:space="preserve">Adenda Modificatoria Cronograma
</t>
    </r>
    <r>
      <rPr>
        <sz val="11"/>
        <color theme="1"/>
        <rFont val="Arial"/>
        <family val="2"/>
      </rPr>
      <t>Fecha de Cierre 04-03-2021</t>
    </r>
    <r>
      <rPr>
        <b/>
        <sz val="11"/>
        <color theme="1"/>
        <rFont val="Arial"/>
        <family val="2"/>
      </rPr>
      <t xml:space="preserve">
</t>
    </r>
    <r>
      <rPr>
        <sz val="11"/>
        <color theme="1"/>
        <rFont val="Arial"/>
        <family val="2"/>
      </rPr>
      <t>Traslado el 09-03-2021
Fecha de Adjudicación 11-03-2021
Fecha Firma de Contrato 11-03-2021</t>
    </r>
    <r>
      <rPr>
        <b/>
        <sz val="11"/>
        <color theme="1"/>
        <rFont val="Arial"/>
        <family val="2"/>
      </rPr>
      <t xml:space="preserve">
</t>
    </r>
  </si>
  <si>
    <t>6 oferentes
*En consideración a que al informe de evaluación deinitivo no se presentaron observaciones la adjudicación se adelantó para el 24-02-2021 por necesidades del servicio"</t>
  </si>
  <si>
    <t>007-028-2021</t>
  </si>
  <si>
    <t>400004500
5100005057</t>
  </si>
  <si>
    <t xml:space="preserve">PRESTACIÓN DE SERVICIOS </t>
  </si>
  <si>
    <t>COMPRAVENTA</t>
  </si>
  <si>
    <t>COMPRAVENTA - ORDEN DE COMPRA</t>
  </si>
  <si>
    <t>047-DIADQ-DIPER-2020</t>
  </si>
  <si>
    <t xml:space="preserve">EJERCITO </t>
  </si>
  <si>
    <t>No aplica</t>
  </si>
  <si>
    <t>21-44-101344028</t>
  </si>
  <si>
    <t>CUMPLIMIENTO $50,000,000
CALIDAD DE LOS BIENES $50,000,000
PAGO DE SALARIOS $12,500,000</t>
  </si>
  <si>
    <t>11-02-2021
15-02-2021</t>
  </si>
  <si>
    <t>496 47 994000013785
496 74 994000005456</t>
  </si>
  <si>
    <t>CUMPLIMIENTO 30%
CALIDAD DE LOS BIENES 30%
PAGO DE SALARIOS 5%</t>
  </si>
  <si>
    <t>CUMPLIMIENTO 30%
CALIDAD DE LOS BIENES 30%
PAGO DE SALARIOS 5%
RESPONSABILIDAD CIVIL EXTRACONTRACTUAL 200SMMLV</t>
  </si>
  <si>
    <t>CUMPLIMIENTO $300,000,000
CALIDAD DE LOS BIENES $300,000,000
PAGO DE SALARIOS $50,000,000
RESPONSABILIDAD CIVIL EXTRACONTRACTUAL 200SMMLV</t>
  </si>
  <si>
    <t xml:space="preserve">SHIRLEY NATALIA JIMENEZ LOPERA </t>
  </si>
  <si>
    <t xml:space="preserve">CUMPLIMIENTO 
CALIDAD DE LOS BIENES 
PAGO DE SALARIOS
</t>
  </si>
  <si>
    <t>33-44-101209948</t>
  </si>
  <si>
    <t>CUMPLIMIENTO 10%
CALIDAD DE LOS BIENES  10%
PAGO DE SALARIOS 5%</t>
  </si>
  <si>
    <t>530-47-994000035095</t>
  </si>
  <si>
    <t>CUMPLIMIENTO $850,000
CALIDAD DE LOS BIENES  $850,000
PAGO DE SALARIOS $425,000</t>
  </si>
  <si>
    <t xml:space="preserve">JENNY MARIA JIMENEZ </t>
  </si>
  <si>
    <t>SANTIAGO TRUJILLO MORA</t>
  </si>
  <si>
    <t>DORA ALBA MUÑETON ZAPATA</t>
  </si>
  <si>
    <t>LUZ BIBIANA OCAMPO OCAMPO</t>
  </si>
  <si>
    <t>JUAN ESTEBAN ARRIETA GIRALDO</t>
  </si>
  <si>
    <t>CARMEN JOHANA ORTIZ CORTES</t>
  </si>
  <si>
    <t>ANDRES LEONARDO PANTOJA LOPEZ</t>
  </si>
  <si>
    <t>GLADYS HELENA BERNAL GUTIERREZ</t>
  </si>
  <si>
    <t>ADRIANA ARBOLEDA</t>
  </si>
  <si>
    <t xml:space="preserve">KELLY YOHANNA MARTINEZ BERRIO </t>
  </si>
  <si>
    <t>LORENA PATRICIA FRANCO HENAO</t>
  </si>
  <si>
    <t>LUZ AMPARO FRANCO</t>
  </si>
  <si>
    <t>JANETH ELVIRA GUERRA</t>
  </si>
  <si>
    <t>JENNIFFER MARIN SANTAMARIA</t>
  </si>
  <si>
    <t>ASTRID SORANY BOLIVAR CARMONA</t>
  </si>
  <si>
    <t>SINDY KATHERINE JIMENEZ</t>
  </si>
  <si>
    <t>FABIAN OJEDA ALONSO</t>
  </si>
  <si>
    <t>ELIANA GUERRA LOPEZ</t>
  </si>
  <si>
    <t>JOSE ROLANDO MEJIA GAVIRIA</t>
  </si>
  <si>
    <t>URIEL DE JESUS HIGUITA</t>
  </si>
  <si>
    <t>EDUARDO JOSE MACEA PEREIRA</t>
  </si>
  <si>
    <t>GERSIS SANTOS PESTAÑA</t>
  </si>
  <si>
    <t>WALTER JAIR GOMEZ MOSQUERA</t>
  </si>
  <si>
    <t>CARLOS ANDRES POSADA GUISAO</t>
  </si>
  <si>
    <t>SHIRLEY NATALIA JIMENEZ LOPERA</t>
  </si>
  <si>
    <t>MARITZA HINESTROZA PALACIO</t>
  </si>
  <si>
    <t>JUAN CARLOS LOPEZ LOPEZ</t>
  </si>
  <si>
    <t>RENE DE JESUS LOPEZ ALZATE</t>
  </si>
  <si>
    <t>ALVARO DE JESUS BOLAÑOS ROMO</t>
  </si>
  <si>
    <t xml:space="preserve">ISMAEL FLOREZ OYOLA </t>
  </si>
  <si>
    <t>CARLOS ALBERTO ROMERO CARDONA</t>
  </si>
  <si>
    <t>ADBEIRO CHACON CORTES</t>
  </si>
  <si>
    <t>PROSPERO JOSE MARIA GALVEZ RUEDA</t>
  </si>
  <si>
    <t>MARCO ORLANDO BORNACHERA YANGUAS</t>
  </si>
  <si>
    <t>HERNAN OSORIO BASTILLA</t>
  </si>
  <si>
    <t>GERMAN ROMAN ARENAS</t>
  </si>
  <si>
    <t>YESENIA GOMEZ RODRIGUEZ</t>
  </si>
  <si>
    <t>OSCAR BEMUDEZ PALACIOS</t>
  </si>
  <si>
    <t>LUZ MARINA MONTOYA MONTOYA</t>
  </si>
  <si>
    <t>MARGARITA CIFUENTES</t>
  </si>
  <si>
    <t>STEVEN ARGUMEDO</t>
  </si>
  <si>
    <t>GILMA ARBOLEDA</t>
  </si>
  <si>
    <t>MIGUEL ANGEL HERRERA</t>
  </si>
  <si>
    <t>MARIA CRISANTO QUINTO BENITEZ</t>
  </si>
  <si>
    <t>RAFAEL HERRERA LAN</t>
  </si>
  <si>
    <t xml:space="preserve">HEILER ARROYO MOSQUERA </t>
  </si>
  <si>
    <t>GILESA RODRIGUEZ LORA</t>
  </si>
  <si>
    <t>DAGOBERTO MENDOZA</t>
  </si>
  <si>
    <t>ERICA MARIA ARTEAGA ROJAS</t>
  </si>
  <si>
    <t>GLADYS DE JESUS BOLIVAR MONTOYA</t>
  </si>
  <si>
    <t xml:space="preserve">DORIS DAVID USUGA </t>
  </si>
  <si>
    <t xml:space="preserve">AULIO RODRIGUEZ </t>
  </si>
  <si>
    <t>YUBENIS GOMEZ MENA</t>
  </si>
  <si>
    <t>RAFAEL EMILIO BEJARANO</t>
  </si>
  <si>
    <t>JHON JAIRO PALACIO</t>
  </si>
  <si>
    <t>KADIR VILLA HERNANDEZ</t>
  </si>
  <si>
    <t>MARTHA ELISA TORRES ALBORNOZ</t>
  </si>
  <si>
    <t>YOLIMA MONTIEL ARIAS</t>
  </si>
  <si>
    <t>MARIA INES MARTINEZ MOSQUERA</t>
  </si>
  <si>
    <t>MARTHA GLADYS SERNA SOSA</t>
  </si>
  <si>
    <t>MARIA EUGENIA SEPULVEDA AGUIRRE</t>
  </si>
  <si>
    <t>ROSA NIDIA ARIAS</t>
  </si>
  <si>
    <t>KATY JULIETH GUISAO</t>
  </si>
  <si>
    <t>CARLOS ERNESTO SANTOS VARGAS</t>
  </si>
  <si>
    <t>JHON HAROLD VILLEGAS ARANGO</t>
  </si>
  <si>
    <t>LUIS ALEJANDRO BERRIO</t>
  </si>
  <si>
    <t>RICARDO HOYOS PUERTA</t>
  </si>
  <si>
    <t>JEFFERSON VELEZ MEJIA</t>
  </si>
  <si>
    <t>JOSE FERNANDO GIRAL ROMERO</t>
  </si>
  <si>
    <t>ANA JAZMIN CORTES</t>
  </si>
  <si>
    <t>JORGE ALBERTO CARRASCO RAMOS</t>
  </si>
  <si>
    <t>JUAN FELIPE CARVAJAL PATIÑO</t>
  </si>
  <si>
    <t>JESUS DAVID VILLALBA MORENO</t>
  </si>
  <si>
    <t>LEIDY JOHANA GARZON HERRERA</t>
  </si>
  <si>
    <t>EMILIO RINCON HINCAPIE</t>
  </si>
  <si>
    <t>MANUEL ALEJANDRO SANCHEZ GOEZ</t>
  </si>
  <si>
    <t>JORGE ELIECER CHAVARRIA ZAPATA</t>
  </si>
  <si>
    <t>PROFESIONAL DE DEFENSA- LIDER SST</t>
  </si>
  <si>
    <t>14-46-101049935</t>
  </si>
  <si>
    <t xml:space="preserve">CUMPLIMIENTO 
CALIDAD DE LOS ELEMENTOS 
PAGO DE SALARIOS
</t>
  </si>
  <si>
    <t xml:space="preserve">CUMPLIMIENTO  10%
CALIDAD DE LOS ELEMENTOS 10% 
PAGO DE SALARIOS 5%
</t>
  </si>
  <si>
    <t xml:space="preserve">CUMPLIMIENTO $2,160,500
CALIDAD DE LOS ELEMENTOS $2,160,500
PAGO DE SALARIOS $1,080,250
</t>
  </si>
  <si>
    <t>17-44-101189486</t>
  </si>
  <si>
    <t xml:space="preserve">CUMPLIMIENTO $2,499,928
CALIDAD DE LOS ELEMENTOS $2,499,928
PAGO DE SALARIOS $1,249,964
</t>
  </si>
  <si>
    <t>17-44-101189487</t>
  </si>
  <si>
    <t xml:space="preserve">CUMPLIMIENTO $4,200,000
CALIDAD DE LOS ELEMENTOS $4,200,000
PAGO DE SALARIOS $2,100,000
</t>
  </si>
  <si>
    <t>48-44-101005893</t>
  </si>
  <si>
    <t xml:space="preserve">CUMPLIMIENTO 20%
CALIDAD DE LOS ELEMENTOS 40% 
PAGO DE SALARIOS 5%
</t>
  </si>
  <si>
    <t xml:space="preserve">CUMPLIMIENTO $10,500,000
CALIDAD DE LOS ELEMENTOS $21,000,000
PAGO DE SALARIOS $2,625,000
</t>
  </si>
  <si>
    <t>M-100135129</t>
  </si>
  <si>
    <t xml:space="preserve">CUMPLIMIENTO 10%
CALIDAD SERVICIO 10% 
PAGO DE SALARIOS 5%
</t>
  </si>
  <si>
    <t xml:space="preserve">CUMPLIMIENTO $5.800.000
CALIDAD DEL SERVICIO $5.800.000
PAGO DE SALARIOS $2.900.000
</t>
  </si>
  <si>
    <t>64-46-101012799</t>
  </si>
  <si>
    <t xml:space="preserve">CUMPLIMIENTO $396,000
CALIDAD DEL SERVICIO $393,000
PAGO DE SALARIOS $198,000
</t>
  </si>
  <si>
    <t xml:space="preserve">CUMPLIMIENTO 
CALIDAD DE LOS BIENES
PAGO DE SALARIOS
</t>
  </si>
  <si>
    <t xml:space="preserve">CUMPLIMIENTO 
CALIDAD SERVICIO 
PAGO DE SALARIOS
</t>
  </si>
  <si>
    <t>21-44-101344954</t>
  </si>
  <si>
    <t xml:space="preserve">CUMPLIMIENTO 5%
CALIDAD DE LOS BIENES 5%
PAGO DE SALARIOS 5%
</t>
  </si>
  <si>
    <t xml:space="preserve">CUMPLIMIENTO$110,000
CALIDAD DE LOS BIENES $110,000
PAGO DE SALARIOS $110,000
</t>
  </si>
  <si>
    <t>33-44-101210042</t>
  </si>
  <si>
    <t xml:space="preserve">CUMPLIMIENTO 10%
CALIDAD DE LOS BIENES 10%
PAGO DE SALARIOS 5%
</t>
  </si>
  <si>
    <t xml:space="preserve">CUMPLIMIENTO $5,673,750
CALIDAD DE LOS BIENES $5,673,750
PAGO DE SALARIOS $2,836,875
</t>
  </si>
  <si>
    <t xml:space="preserve">CUMPLIMIENTO 10%
CALIDAD SERVICIO 10%
PAGO DE SALARIOS 5%
</t>
  </si>
  <si>
    <t xml:space="preserve">JUAN ESTEBAN ARRIETA GIRALDO </t>
  </si>
  <si>
    <t>TECNICO DE APOYO SEGURIDAD Y DEFENSA - SERVICIOS ADMINISTARTIVOS</t>
  </si>
  <si>
    <t>15-44-101239304</t>
  </si>
  <si>
    <t>SEGUREXPO BANCOLDEX -CESCE</t>
  </si>
  <si>
    <t xml:space="preserve">CUMPLIMIENTO $3,180,000
CALIDAD DE LOS BIENES $3,180,000
PAGO DE SALARIOS $1,590,000
</t>
  </si>
  <si>
    <t xml:space="preserve">CUMPLIMIENTO 
CALIDAD DE LOS BIENES
CALIDAD DEL SERVICIO
PAGO DE SALARIOS
</t>
  </si>
  <si>
    <t>12-46-101046725</t>
  </si>
  <si>
    <t xml:space="preserve">CUMPLIMIENTO  10%
CALIDAD DE LOS BIENES 10%
CALIDAD DEL SERVICIO 20%
PAGO DE SALARIOS 5%
</t>
  </si>
  <si>
    <t xml:space="preserve">CUMPLIMIENTO $500,000
CALIDAD DE LOS BIENES  $500,000
CALIDAD DEL SERVICIO $1,000,000
PAGO DE SALARIOS  $500,000
</t>
  </si>
  <si>
    <t>14-44-101126239</t>
  </si>
  <si>
    <t xml:space="preserve">CUMPLIMIENTO  10%
CALIDAD DE LOS BIENES 10%
PAGO DE SALARIOS 5%
</t>
  </si>
  <si>
    <t xml:space="preserve">CUMPLIMIENTO  $1,750,000
CALIDAD DE LOS BIENES$1,750,000
PAGO DE SALARIOS $875,000
</t>
  </si>
  <si>
    <t>29/02/2021</t>
  </si>
  <si>
    <t xml:space="preserve">CUMPLIMIENTO 
CALIDAD DE LOS BIENES
</t>
  </si>
  <si>
    <t xml:space="preserve">CUMPLIMIENTO 10%
CALIDAD DE LOS BIENES 20%
</t>
  </si>
  <si>
    <t>33-44-101209961</t>
  </si>
  <si>
    <t>CUMPLIMIENTO  $52,091
CALIDAD DE LOS BIENES$104.182</t>
  </si>
  <si>
    <t>C-100034741</t>
  </si>
  <si>
    <t>CUMPLIMIENTO  $432,523,80
CALIDAD DE LOS BIENES$865,047,60</t>
  </si>
  <si>
    <t>C- 100034742</t>
  </si>
  <si>
    <t>CUMPLIMIENTO  $71,213,50
CALIDAD DE LOS BIENES$142,427</t>
  </si>
  <si>
    <t>33-44-101209962</t>
  </si>
  <si>
    <t>CUMPLIMIENTO  $87,769,45
CALIDAD DE LOS BIENES$175,538,89</t>
  </si>
  <si>
    <t xml:space="preserve">SEGUROS MUNDIAL </t>
  </si>
  <si>
    <t>PUERTO BERRIO
QUIBDÓ</t>
  </si>
  <si>
    <t>LA ESTRELLA</t>
  </si>
  <si>
    <t>ANTIOQUIA</t>
  </si>
  <si>
    <t>PUERTO BERRIO
QUIBDO</t>
  </si>
  <si>
    <t>055-DIADQ-DIPER-2019</t>
  </si>
  <si>
    <t>EJERCITO NACIONAL DE COLOMBIA</t>
  </si>
  <si>
    <t>NO APLICA</t>
  </si>
  <si>
    <t xml:space="preserve">SINDY KATHERINE JIMENEZ FORONDA </t>
  </si>
  <si>
    <t xml:space="preserve">SEGUROS DEL ESTADO S.A.S. </t>
  </si>
  <si>
    <t>CUMPLIMIENTO 10%
CALIDAD DE LOS BIENES 10%
PAGO DE SALARIOS 5%</t>
  </si>
  <si>
    <t>MEDELLÍN 
CAREPA
PUERTO BERRIO 
ANDES
YARUMAL
RIONEGRO
BELLO
QUIBDÓ</t>
  </si>
  <si>
    <t>07/10/2020
25/11/2020</t>
  </si>
  <si>
    <t>31/12/2020
28/02/2021</t>
  </si>
  <si>
    <t>EN EJECUCIÓN
VIGENCIA FUTURA 2020-2021</t>
  </si>
  <si>
    <t>496-47-994000012527</t>
  </si>
  <si>
    <t>CUMPLIMIENTO $120,000,000
CALIDAD DE LOS BIENES  $120,000,000
PAGO DE SALARIOS  $20,000,000</t>
  </si>
  <si>
    <t>Cuenta Por Pagar al 31-12-2020</t>
  </si>
  <si>
    <t>CUMPLIMIENTO 20%
CALIDAD DE LOS BIENES 30%
PAGO DE SALARIOS 5%</t>
  </si>
  <si>
    <t>550-47-994000012793</t>
  </si>
  <si>
    <t>CUMPLIMIENTO $44.000.000
CALIDAD DE LOS BIENES  $66.000.000
PAGO DE SALARIOS  $11.000.000</t>
  </si>
  <si>
    <t xml:space="preserve">
CAREPA</t>
  </si>
  <si>
    <t>07/10/2020
02/12/2020</t>
  </si>
  <si>
    <t>496-47-994000012528</t>
  </si>
  <si>
    <t>CUMPLIMIENTO $22.199.571
CALIDAD DE LOS BIENES  $33.299.357
PAGO DE SALARIOS  $5.549.893</t>
  </si>
  <si>
    <t>07/10/2020
02/12/1010</t>
  </si>
  <si>
    <t>496-47-994000012530</t>
  </si>
  <si>
    <t>CUMPLIMIENTO $68.000.000
CALIDAD DE LOS BIENES  $102.000.000
PAGO DE SALARIOS  $17.000.000</t>
  </si>
  <si>
    <t xml:space="preserve">LIBERTY SEGUROS </t>
  </si>
  <si>
    <t>EL ZARZAL S.A.</t>
  </si>
  <si>
    <t xml:space="preserve">25/11/2020
</t>
  </si>
  <si>
    <t xml:space="preserve">SURAMERICANA </t>
  </si>
  <si>
    <t>2559411-1</t>
  </si>
  <si>
    <t>CUMPLIMIENTO $190.500.000
CALIDAD DE LOS BIENES    $190.500.000
PAGO DE SALARIOS  $31.750.000</t>
  </si>
  <si>
    <t>2560226-7</t>
  </si>
  <si>
    <t>CUMPLIMIENTO $351.000.000
CALIDAD DE LOS BIENES $351.000.000
PAGO DE SALARIOS$ 58.500.000</t>
  </si>
  <si>
    <t>5100004098
5100004808</t>
  </si>
  <si>
    <t>2563005-1</t>
  </si>
  <si>
    <t>CUMPLIMIENTO $231.000.000
CALIDAD DE LOS BIENES  $231.000.000
PAGO DE SALARIOS  $38.500.000</t>
  </si>
  <si>
    <t xml:space="preserve">2564675-9 </t>
  </si>
  <si>
    <t>CUMPLIMIENTO $3.600.000
CALIDAD DE LOS BIENES  $3.600.000
PAGO DE SALARIOS  $1.800.000</t>
  </si>
  <si>
    <t>5100004123
5100004807</t>
  </si>
  <si>
    <t>30/10/2020
02/12/2020</t>
  </si>
  <si>
    <t>496-47-994000012562</t>
  </si>
  <si>
    <t>CUMPLIMIENTO $390.000.000
CALIDAD DE LOS BIENES  $390.000.000
PAGO DE SALARIOS  $65.000.000</t>
  </si>
  <si>
    <t xml:space="preserve">COMERCIALIZADORA CENTRO ORIENTE S.A. E.S.P </t>
  </si>
  <si>
    <t>21-44-101318122</t>
  </si>
  <si>
    <t>CUMPLIMIENTO 20%
CALIDAD DE LOS BIENES 10%
PAGO DE SALARIOS 5%</t>
  </si>
  <si>
    <t>CUMPLIMIENTO $19.700.000
CALIDAD DE LOS BIENES  $9.850.0000
PAGO DE SALARIOS  $4.925.000</t>
  </si>
  <si>
    <t>CUMPLIMIENTO $14.600.000
CALIDAD DE LOS BIENES  $14.600.000
PAGO DE SALARIOS  $3.650.000</t>
  </si>
  <si>
    <t xml:space="preserve">
COLOMBINA S.A.  
</t>
  </si>
  <si>
    <t>CUMPLIMIENTO $34.500.000
CALIDAD DE LOS BIENES  $34.500.000
PAGO DE SALARIOS  $5.750.00</t>
  </si>
  <si>
    <t>SEGUROS MUNDIAL</t>
  </si>
  <si>
    <t>LA ESTRELLA
MEDELLÍN 
CAREPA
PUERTO BERRIO 
ANDES
YARUMAL
RIONEGRO
BELLO
QUIBDÓ</t>
  </si>
  <si>
    <t>CUMPLIMIENTO 
CALIDAD DE LOS BIENES
PAGO DE SALARIOS</t>
  </si>
  <si>
    <t>CI-002-ARC-JOLA</t>
  </si>
  <si>
    <t xml:space="preserve">DISTRILUBRICANTES S.A.S.
</t>
  </si>
  <si>
    <t>CUMPLIMIENTO 30%
CALIDAD DEL SERVICIO 40%
PAGO DE SALARIOS 5%
RESPONSABILIDAD CIVIL EXTRACONTRACTUAL</t>
  </si>
  <si>
    <t xml:space="preserve">DISTRACOM S.A.
</t>
  </si>
  <si>
    <t>CUMPLIMIENTO 
CALIDAD DEL BIEN
PAGO DE SALARIOS
RESPONSABILIDAD CIVIL EXTRACONTRACTUAL</t>
  </si>
  <si>
    <t>07-04-2020
20-04-2020</t>
  </si>
  <si>
    <t>53-44-1010114556</t>
  </si>
  <si>
    <t>CUMPLIMIENTO $60,000,000
CALIDAD DEL BIEN $ 80,000,000
PAGO DE SALARIOS $10,000,000
RESPONSABILIDAD CIVIL EXTRACONTRACTUAL $ 175.560.600.00</t>
  </si>
  <si>
    <t>007-047-2020</t>
  </si>
  <si>
    <t>007-045-2020</t>
  </si>
  <si>
    <t>007-048-2020
LOTE 1</t>
  </si>
  <si>
    <t>CI-002-ARC-JOLA
CI-380336-OCENSA
CI-806372-CENIT</t>
  </si>
  <si>
    <t xml:space="preserve">ARMADA
OCENSA
CENIT 
</t>
  </si>
  <si>
    <t xml:space="preserve">PREVISORA SEGUROS </t>
  </si>
  <si>
    <t>3004373
1023166</t>
  </si>
  <si>
    <t>CUMPLIMIENTO 30%
CALIDAD DE LOS BIENES 40%
PAGO DE SALARIOS 5%
RESPONSABILIDAD CIVIL EXTRACONTARCTUAL DE 200SMMLV (1023166)</t>
  </si>
  <si>
    <t>CUMPLIMIENTO $312.000.000
CALIDAD DE LOS BIENES $416.000.000
PAGO DE SALARIOS $52.000.000
RESPONSABILIDAD CIVIL EXTRACONTARCTUAL DE 200SMMLV</t>
  </si>
  <si>
    <t>007-048-2020
LOTE 2</t>
  </si>
  <si>
    <t xml:space="preserve">
CI-380336-OCENSA
CI-806372-CENIT</t>
  </si>
  <si>
    <t xml:space="preserve">
OCENSA
CENIT 
</t>
  </si>
  <si>
    <t xml:space="preserve">ESTACIÓN DE SERVICIOS LA PARRILLA S.A.S. </t>
  </si>
  <si>
    <t>1022620
1004228</t>
  </si>
  <si>
    <t>CUMPLIMIENTO 30%
CALIDAD DE LOS BIENES 40%
PAGO DE SALARIOS 5%
RESPONSABILIDAD CIVIL EXTRACONTARCTUAL DE 200SMMLV(1004228)</t>
  </si>
  <si>
    <t>CUMPLIMIENTO $ 79.500.000
CALIDAD DE ELEMENTOS $106.000.000
PAGO DE SALARIOS $13.250.000
RESPONSABILIDAD CIVIL EXTRACONTARCTUAL DE 200SMMLV</t>
  </si>
  <si>
    <t>007-048-2020
LOTE 3</t>
  </si>
  <si>
    <t>ARMADA</t>
  </si>
  <si>
    <t xml:space="preserve">EDS LOS MINEROS 7 SAS </t>
  </si>
  <si>
    <t>09/10/2020
13/10/2020</t>
  </si>
  <si>
    <t>51-44-101016178
51-40-101005963</t>
  </si>
  <si>
    <t>CUMPLIMIENTO 
CALIDAD DE LOS ELEMENTOS
PAGO DE SALARIOS</t>
  </si>
  <si>
    <t>CUMPLIMIENTO 30%
CALIDAD DE LOS ELEMENTOS 40%
PAGO DE SALARIOS 5%
RESPONSABILIDAD CIVIL EXTRACONTARCTUAL DE 200SMMLV</t>
  </si>
  <si>
    <t>CUMPLIMIENTO $3.000.OOO
CALIDAD DE LOS ELEMENTOS$4.000.000
PAGO DE SALARIOS $500.000
RESPONSABILIDAD CIVIL EXTRACONTARCTUAL DE 200SMMLV</t>
  </si>
  <si>
    <t>007-048-2020</t>
  </si>
  <si>
    <t>007-049-2020</t>
  </si>
  <si>
    <t>008-DIADQ-DIPER-2020</t>
  </si>
  <si>
    <t xml:space="preserve">UNIÓN TEMPORAL FRITOS 2020
Eproalco S.A.S. Nit 900.544.013-5 Participación 50%
Comercializadora Dinpro S.A.S. Nit 804.006.408-5 Participación 50%
</t>
  </si>
  <si>
    <t>12-44-101200542</t>
  </si>
  <si>
    <t xml:space="preserve">CUMPLIMIENTO 20%
CALIDAD DE LOS BIENES 20%
PAGO DE SALARIOS 5%
</t>
  </si>
  <si>
    <t>CUMPLIMIENTO $24,000,000
CALIDAD DE LOS BIENES$24,000,000
PAGO DE SALARIOS $6,000,000</t>
  </si>
  <si>
    <t xml:space="preserve">
PUERTO BERRIO 
QUIBDÓ</t>
  </si>
  <si>
    <t>007-050-2020</t>
  </si>
  <si>
    <t xml:space="preserve">GRUPO EMPRESARIAL SUGA </t>
  </si>
  <si>
    <t>660-47-994000017316</t>
  </si>
  <si>
    <t>CUMPLIMIENTO $20,000,000
CALIDAD DE LOS BIENES$20,000,000
PAGO DE SALARIOS $5,000,000</t>
  </si>
  <si>
    <t>Pendiente la creación del acreedor en SAP 8000017393</t>
  </si>
  <si>
    <t xml:space="preserve">ZURICH </t>
  </si>
  <si>
    <t>SGPL-14418954-1</t>
  </si>
  <si>
    <t xml:space="preserve">CUMPLIMIENTO $824,000
CALIDAD SERVICIO $824,000
PAGO DE SALARIOS $412,000
</t>
  </si>
  <si>
    <t>2021140310130464588E</t>
  </si>
  <si>
    <t>2021140310130464587E</t>
  </si>
  <si>
    <t xml:space="preserve">2021140310130464589E </t>
  </si>
  <si>
    <t>2021140310130464590E</t>
  </si>
  <si>
    <t>Fecha rp</t>
  </si>
  <si>
    <t>007-030-2021</t>
  </si>
  <si>
    <t>MC 007-029-2021</t>
  </si>
  <si>
    <t>MC 007-030-2021</t>
  </si>
  <si>
    <t xml:space="preserve">A-05-01-02-008-007  </t>
  </si>
  <si>
    <t xml:space="preserve">Fecha de Apertura 04-03-2021
Fecha de Cierre 09-03-2021
Traslado el 11-03-2021
Fecha de Adjudicación 12-03-2021
Fecha Firma de Contrato 12-03-2021
</t>
  </si>
  <si>
    <t>PRESTACIÓN DEL SERVICIO DE MANTENIMIENTO PREVENTIVO Y CORRECTIVO A TODO COSTO DE LOS MONTACARGAS APILADORES Y ESTIBADORES MANUALES, PROPIEDAD DE LA REGIONAL ANTIOQUIA-CHOCÓ AGENCIA LOGÍSTICA DE LAS FUERZAS MILITARES</t>
  </si>
  <si>
    <t>MC 007-031-2021</t>
  </si>
  <si>
    <t xml:space="preserve">SERVICIOS DE MANTENIMIENTO, REPARACIÓN E INSTALACIÓN (EXCEPTO SERVICIOS DE CONSTRUCCIÓN). </t>
  </si>
  <si>
    <t xml:space="preserve">Fecha de Apertura 05-03-2021
Fecha de Cierre 09-03-2021
Traslado el 11-03-2021
Fecha de Adjudicación 12-03-2021
Fecha Firma de Contrato 12-03-2021
</t>
  </si>
  <si>
    <t xml:space="preserve">CUMPLIMIENTO  $4,00,000
CALIDAD DE LOS BIENES$4,000,000
PAGO DE SALARIOS $2,000,000
</t>
  </si>
  <si>
    <t>LA ESTRELLA 
MEDELLIN 
PUERTO BERRIO</t>
  </si>
  <si>
    <t>rp</t>
  </si>
  <si>
    <t>007-031-2021</t>
  </si>
  <si>
    <t>007-032-2021</t>
  </si>
  <si>
    <t>007-033-2021</t>
  </si>
  <si>
    <t>007-034-2021</t>
  </si>
  <si>
    <t>007-024-2021 Lote 1</t>
  </si>
  <si>
    <t>007-024-2021 Lote 2</t>
  </si>
  <si>
    <t>007-035-2021</t>
  </si>
  <si>
    <t>007-036-2021</t>
  </si>
  <si>
    <t>MC 007-032-2021</t>
  </si>
  <si>
    <t xml:space="preserve">Fecha de Apertura 12-03-2021
Fecha de Cierre 18-03-2021
Traslado el 23-03-2021
Fecha de Adjudicación 25-03-2021
Fecha Firma de Contrato 25-03-2021
</t>
  </si>
  <si>
    <t>SASI 007-033-2021</t>
  </si>
  <si>
    <t xml:space="preserve">Fecha de Apertura 25-03-2021
Fecha de Cierre 30-03-2021
Traslado el 08-04-2021
Fecha de Adjudicación 16-04-2021
Fecha Firma Contrato 16-04-2021
</t>
  </si>
  <si>
    <t xml:space="preserve">GRUPO ABASTECIMIENTOS </t>
  </si>
  <si>
    <t>SAMC 007-034-2021</t>
  </si>
  <si>
    <t>“SUMINISTRO DE VÍVERES SECOS, FRESCOS, LÁCTEOS Y SUS DERIVADOS, BEBIDAS NO ALCOHÓLICAS, AGUA, REFRESCOS, JUGOS, PRODUCTOS DE PANADERÍA Y DERIVADOS, CONFITERÍA, LÍNEA DE MECATOS, LÍNEA DE ASEO PERSONAL Y HOGAR ENTRE OTROS PRODUCTOS QUE LLEGAREN A NECESITARSE CON OCASIÓN DE LA SUSCRIPCIÓN DE CONTRATOS INTERADMINISTRATIVOS, CONVENIOS, ACTAS Y/O ACUERDOS PARA LAS ENTIDADES ADSCRITAS AL MINISTERIO DE DEFENSA Y OTRAS ENTIDADES DEL ESTADO</t>
  </si>
  <si>
    <t>PRODUCTOS DE MOLINERIA, ALMIDONES Y PRODUCTOS DERIVADOS DEL ALMIDON , OTROS PRODUCTOS ALIMENTICIOS</t>
  </si>
  <si>
    <t xml:space="preserve">Fecha de Apertura 26-03-2021
Fecha de Cierre 07-04-2021
Traslado el 13-04-2021
Fecha de Adjudicación 14-04-2021
Fecha Firma Contrato 14-04-2021
E cronograma inicial fue modificado en tanto la asignación presupuestal y distribución no se realizó en el tiempo que se tenía previsto por la Regional., lo quehizo que los terminos corrieran. </t>
  </si>
  <si>
    <t xml:space="preserve">4 oferente </t>
  </si>
  <si>
    <t>MAQDIESEL SAS</t>
  </si>
  <si>
    <t>ADN EVENTOS S.A.S.</t>
  </si>
  <si>
    <t xml:space="preserve">FUNDACIÓN SONRÍE
CAJA DE PANDORA EVENTOS S.A.S. 
ADN EVENTOS S.A.S
CONTROL GRUPO EMPRESARIAL 
</t>
  </si>
  <si>
    <t xml:space="preserve">RODAR Y RODAR S.A.S
MAQDIESEL SAS 
DIANA CATALINA ZAPATA PULGARIN 
DIEGO LOPEZ S.A.S 
</t>
  </si>
  <si>
    <t>4 oferentes</t>
  </si>
  <si>
    <t>Lote 1 007-033-2021
Lote 2 007-034-2021</t>
  </si>
  <si>
    <t>LOTE 1 ADN EVENTOS S.A.S.
LOTE 2 ALMACENES EXITO S.A.</t>
  </si>
  <si>
    <t xml:space="preserve">TÉCNICOS YA 
 MANTEI SAS 
</t>
  </si>
  <si>
    <t xml:space="preserve">2 oferente </t>
  </si>
  <si>
    <t xml:space="preserve">TÉCNICOS YA S.A.S </t>
  </si>
  <si>
    <t xml:space="preserve"> PACIFIC SALUD GROUP S.A.S 
UNIDAD DE SALUD SANTA MARIA SAS</t>
  </si>
  <si>
    <t>DECLARADO DESIERTO MEDIANTE RESOLUCIÓN N°0070  DEL 10-03-2021</t>
  </si>
  <si>
    <t xml:space="preserve">CONAMET SAS </t>
  </si>
  <si>
    <t>COMPAÑÍA NACIONAL DE METROLOGÍA S.A.S.-CONAMET</t>
  </si>
  <si>
    <t xml:space="preserve">MANTEI SAS 
CLUB CAPITAL SAS 
CONTROL SERVICES ENGINEERING S.A.S  
CRR SOLUCIONES INTEGRALES S.A.S 
</t>
  </si>
  <si>
    <t xml:space="preserve">CONTROL SERVICES ENGINEERING S.A.S. 
IMPRESORAS Y SUMINISTROS DE COLOMBIA S.A.S 
MPD SOLUTEC SOLUCIONES GLOBALES EN TELECOMUNICACIONES Y REDES ELECTRÓNICAS ZOMAC SAS 
CRR SOLUCIONES INTEGRALES SAS 
MAPTECNOLOGIAYSUMINISTROS 
</t>
  </si>
  <si>
    <t>MPD SOLUTEC SOLUCIONES GLOBALES EN TELECOMUNICACIONES Y REDES ELECTRÓNICAS ZOMAC SAS</t>
  </si>
  <si>
    <t xml:space="preserve">5 oferente </t>
  </si>
  <si>
    <t>007-037-2021</t>
  </si>
  <si>
    <t xml:space="preserve">PACIFIC SALUD GROUP S.A.S 
UNIDAD DE SALUD SANTA MARIA SAS
</t>
  </si>
  <si>
    <t>65-44-101195197</t>
  </si>
  <si>
    <t>PRESTACIÓN DE SERVICIO LOGÍSTICO, TODO INCLUIDO PARA EL DESARROLLO DE LAS ACTIVIDADES DEL PLAN DE BIENESTAR, ESTÍMULOS Y BONOS DE CANASTA FAMILIAR VIGENCIA 2021, PARA LOS FUNCIONARIOS DE PLANTA DE LA AGENCIA LOGÍSTICA DE LAS FUERZAS MILITARES REGIONAL ANTIOQUIA-CHOCÓ – LOTE 1</t>
  </si>
  <si>
    <t>ALMACENES EXITO S.A.</t>
  </si>
  <si>
    <t>2928079–2</t>
  </si>
  <si>
    <t xml:space="preserve">CUMPLIMIENTO 
CALIDAD DE LOS SERVICIOS 
PAGO DE SALARIOS
</t>
  </si>
  <si>
    <t>63-44-101010989</t>
  </si>
  <si>
    <t xml:space="preserve">CUMPLIMIENTO  10%
CALIDAD DE LOS SERVICIOS 10%
PAGO DE SALARIOS 5%
</t>
  </si>
  <si>
    <t xml:space="preserve">CUMPLIMIENTO  $2,672,264
CALIDAD DE LOS SERVICIOS$2,672,264
PAGO DE SALARIOS $1,336,132
</t>
  </si>
  <si>
    <t>PRESTACIÓN DEL SERVICIO DE MANTENIMIENTO PREVENTIVO Y CORRECTIVO A TODO COSTO DE LA INFRAESTRUCTURA TECNOLÓGICA DE LA REGIONAL ANTIOQUIA-CHOCÓ DE LA AGENCIA LOGÍSTICA DE LAS FUERZAS MILITARES”</t>
  </si>
  <si>
    <t xml:space="preserve">CUMPLIMIENTO 
CALIDAD DE LOS SERVICIOS
PAGO DE SALARIOS
</t>
  </si>
  <si>
    <t xml:space="preserve">CUMPLIMIENTO  $1,00,000
CALIDAD DE LOS SERVICIOS$1,000,000
PAGO DE SALARIOS $500,000
</t>
  </si>
  <si>
    <t>2926088–1</t>
  </si>
  <si>
    <t xml:space="preserve">CUMPLIMIENTO  10%
CALIDAD DE LOS SERVICIOS10%
PAGO DE SALARIOS 5%
</t>
  </si>
  <si>
    <t xml:space="preserve">CUMPLIMIENTO  $2,020,000
CALIDAD DE LOS SERVICIOS$2,020,000
PAGO DE SALARIOS $1,010,000
</t>
  </si>
  <si>
    <t xml:space="preserve">CUMPLIMIENTO  $300,000
CALIDAD DE LOS SERVICIOS$300,000
PAGO DE SALARIOS $150,000
</t>
  </si>
  <si>
    <t>CUMPLIMIENTO  $2,250,000
CALIDAD DE LOS SERVICIOS$2,250,000
PAGO DE SALARIOS$1,125,000</t>
  </si>
  <si>
    <t xml:space="preserve">CUMPLIMIENTO  20%
CALIDAD DE LOS SERVICIOS 20%
PAGO DE SALARIOS 5%
</t>
  </si>
  <si>
    <t xml:space="preserve">CUMPLIMIENTO  $7,800,000
CALIDAD DE LOS SERVICIOS$7,800,000
PAGO DE SALARIOS $7,800,000
</t>
  </si>
  <si>
    <t>CUMPLIMIENTO 
CALIDAD DE LOS SERVICIOS
PAGO DE SALARIOS</t>
  </si>
  <si>
    <t>CUMPLIMIENTO 10%
CALIDAD DE LOS SERVICIOS  10%
PAGO DE SALARIOS 5%</t>
  </si>
  <si>
    <t>CUMPLIMIENTO $3,400,000
CALIDAD DE LOS SERVICIOS  $3,400,000
PAGO DE SALARIOS $1,700,000</t>
  </si>
  <si>
    <t>DIRECCIÓN</t>
  </si>
  <si>
    <t>CORREO ELECTRONICO</t>
  </si>
  <si>
    <t>TELEFINO</t>
  </si>
  <si>
    <t>REPRESENTANTE LEGAL O CONTACTO</t>
  </si>
  <si>
    <t>licitaciones@yubarta.com
mercadeo@yubarta.com</t>
  </si>
  <si>
    <t>(2) 3877230 / 31 - 39  Ext: 111
(316) 471 9827</t>
  </si>
  <si>
    <t>spartashoes@hotmail.com</t>
  </si>
  <si>
    <t>(1) 278 2458 - 278 1680
3123978053</t>
  </si>
  <si>
    <t>ROSA AMELIA REY VARGAS</t>
  </si>
  <si>
    <t>h.mariangiapartado2013@gmail.com
visitapartado1993@yahoo.com.co</t>
  </si>
  <si>
    <t>3206906061
3105226988</t>
  </si>
  <si>
    <t>scoronado@colombina.com
achacon@colombina.com
pjaramillo@colombina.com</t>
  </si>
  <si>
    <t xml:space="preserve">(57+1) 4140199 Ext. 138
3137165635
310 896 5042
(4) 2816711
</t>
  </si>
  <si>
    <t xml:space="preserve">PETRO252011@HOTMAIL.COM </t>
  </si>
  <si>
    <t xml:space="preserve">ANA LUCIA MAZO RODRIGUEZ </t>
  </si>
  <si>
    <t xml:space="preserve">BLOBAPO BUENA - VISTA </t>
  </si>
  <si>
    <t xml:space="preserve">davdistribuidora2803@gmail.com  </t>
  </si>
  <si>
    <t>CL 35 77 33 AP 401</t>
  </si>
  <si>
    <t>4126181
3116347316</t>
  </si>
  <si>
    <t>444 30 31  
3103825921</t>
  </si>
  <si>
    <t>elkinalonso2006@hotmail.com</t>
  </si>
  <si>
    <t>3164207199
3188268782</t>
  </si>
  <si>
    <t>LEONEL ALZATE CASTAÑO</t>
  </si>
  <si>
    <t xml:space="preserve">gerenciaoperativaalzatesas@gmail.com
richardcoral.parra@gmail.com
</t>
  </si>
  <si>
    <t xml:space="preserve">jorge_bustamante@comestiblesdan.com.co  
carlos.correa@comestiblesdan.com.co </t>
  </si>
  <si>
    <t>3136952898
4422020</t>
  </si>
  <si>
    <t>4118206
381 0269
3017979405</t>
  </si>
  <si>
    <t>licitaciones@gruposugasas.com
gruposuga@gmail.com 
ventasestado@gruposugasas.com</t>
  </si>
  <si>
    <t xml:space="preserve">SANDRA LILIANA GONZALEZ LOZANO </t>
  </si>
  <si>
    <t>info@laboratoriounidsalud.com
comercial2@laboratoriounidsalud.com</t>
  </si>
  <si>
    <t xml:space="preserve">LUIS FERNANDO QUINTANA ECHAVARRIA </t>
  </si>
  <si>
    <t xml:space="preserve">impresmed@gmail.com  </t>
  </si>
  <si>
    <t>comercial@firmedica.com</t>
  </si>
  <si>
    <t>501 76 55</t>
  </si>
  <si>
    <t>580 4043
310515 90 29</t>
  </si>
  <si>
    <t xml:space="preserve">GERMÁN ERNESTO BERNAL CASTAÑO </t>
  </si>
  <si>
    <t>licitaciones1@Lmpromocionales.com</t>
  </si>
  <si>
    <t>3004173
3155144813</t>
  </si>
  <si>
    <t>CALLE 6B 70B-58 PISO 1</t>
  </si>
  <si>
    <t>licitacionesliccont@gmail.com</t>
  </si>
  <si>
    <t>9054962
3118255639</t>
  </si>
  <si>
    <t xml:space="preserve">lidetec@Une.net.co </t>
  </si>
  <si>
    <t>CALLE 80 N°79-38</t>
  </si>
  <si>
    <t>ecocontroles@hotmail.com</t>
  </si>
  <si>
    <t>8236641
3105912259
3173939841</t>
  </si>
  <si>
    <t xml:space="preserve">ANA MARIA DURANGO SALAZAR </t>
  </si>
  <si>
    <t xml:space="preserve">avaips@hotmail.com  </t>
  </si>
  <si>
    <t>833 02 92</t>
  </si>
  <si>
    <t>JOSE DAVID VARGAS CRUZ</t>
  </si>
  <si>
    <t>increaconsultores.sas@gmail.com</t>
  </si>
  <si>
    <t>350 377 37 27</t>
  </si>
  <si>
    <t>HECTOR ANDRES CORTES CARDENAS</t>
  </si>
  <si>
    <t>gerencia@ingenieriadeprocesoshc.com</t>
  </si>
  <si>
    <t xml:space="preserve">311594 72 52 </t>
  </si>
  <si>
    <t xml:space="preserve">LUZ MARINA CABEZA DE ALBARRACIN </t>
  </si>
  <si>
    <t>info@ipsprosalud.com</t>
  </si>
  <si>
    <t>LAURA BRICEÑO ARIAS</t>
  </si>
  <si>
    <t xml:space="preserve">insumoscleanhouse@gmail.com </t>
  </si>
  <si>
    <t>7498789 
3017419536</t>
  </si>
  <si>
    <t xml:space="preserve">JOSE LUIS PALACIOS AVELLA </t>
  </si>
  <si>
    <t>CALLE 9 A # 69-53</t>
  </si>
  <si>
    <t>PAOLA ANDREA ACOSTA ROMERO</t>
  </si>
  <si>
    <t xml:space="preserve">megaservicegvm@hotmail.com </t>
  </si>
  <si>
    <t>3133627433 
3123656910</t>
  </si>
  <si>
    <t>LILIANA YANNETH UNIBIO CAMARGO</t>
  </si>
  <si>
    <t>info@starservices.com.co</t>
  </si>
  <si>
    <t>MIRIAN GALLEGO RESTREPO</t>
  </si>
  <si>
    <t xml:space="preserve">maxiarepas@une.net.co </t>
  </si>
  <si>
    <t>254 92 46 
3014671174</t>
  </si>
  <si>
    <t>GUSTAVO ADOLFO MEZA VELÁSQUEZ</t>
  </si>
  <si>
    <t>CR 53 25 32 APT 905 BELLO ANTIOQUIA</t>
  </si>
  <si>
    <t xml:space="preserve">ventas@tecnicosya.com.co </t>
  </si>
  <si>
    <t>311 322 80 16 
315 423  26 10</t>
  </si>
  <si>
    <t>ALEXANDER ANTONIO GIL</t>
  </si>
  <si>
    <t>grupoadneventos@gmail.com</t>
  </si>
  <si>
    <t>4448686
3174266666</t>
  </si>
  <si>
    <t xml:space="preserve">GIOVANNY HUMBERTO VELÁSQUEZ RUIZ 
</t>
  </si>
  <si>
    <t>njudiciales@grupo-exito.com
diana.piedrahita@grupo-exito.com</t>
  </si>
  <si>
    <t>6049696 Ext. 305313 
3116381586</t>
  </si>
  <si>
    <t>CR 48 NO 32B SUR 139</t>
  </si>
  <si>
    <t>licitaciones@conamet.com; comercial@conamet.com</t>
  </si>
  <si>
    <t>(57-1) 7450499 Fax: (57-1) 7450499 Cel 3204950822</t>
  </si>
  <si>
    <t xml:space="preserve">JHON FREDY PANESSO NARVAEZ </t>
  </si>
  <si>
    <t>clubcapitalsas@gmail.com</t>
  </si>
  <si>
    <t>3502423372
3128747835</t>
  </si>
  <si>
    <t xml:space="preserve">MILLER AUGUSTO PANTOJA LÓPEZ </t>
  </si>
  <si>
    <t>COMERCIAL@MPSOLUTEC.COM</t>
  </si>
  <si>
    <t>3127873914
350-499-07-36 
fax 8280980,</t>
  </si>
  <si>
    <t>TATIANA ARÉVALO</t>
  </si>
  <si>
    <t>STEPHANY ZULETA CASTAÑEDA
ANGIE REBOLLEDO</t>
  </si>
  <si>
    <t xml:space="preserve">ALFREDO FERNÁNDEZ DE SOTO SAAVEDRA
SILVIA HELENA CORONADO MURILLO
ANDREA PAOLA CHACON CHACON </t>
  </si>
  <si>
    <t xml:space="preserve">CARMEN NELSY VEGA DE LEÓN </t>
  </si>
  <si>
    <t>ÁNGELA MARÍA MARTÍNEZ MEJÍA</t>
  </si>
  <si>
    <t>JORGE ALIRIO BUSTAMANTE OSORNO 
CARLOS CORREA</t>
  </si>
  <si>
    <t xml:space="preserve">OVIDIO JARAMILLO ECHEVERRI
BEATRIZ </t>
  </si>
  <si>
    <t>MARÍA INÉS SUAREZ GARZÓN
GLADYS MENESES MARTÍNEZ</t>
  </si>
  <si>
    <t>MIGUEL BOTERO CAÑOLA</t>
  </si>
  <si>
    <t xml:space="preserve">GERMAN ALONSO DIAZ DAVILA </t>
  </si>
  <si>
    <t>GUILLERMO AUGUSTO RAMÍREZ MUÑOZ</t>
  </si>
  <si>
    <t xml:space="preserve">YURLEDY GOMEZ GONZÁLEZ </t>
  </si>
  <si>
    <t>OLGA LUCIA PEÑA ARDILA</t>
  </si>
  <si>
    <t>DIAGONAL 17 C SUR NO. 25-26, BOGOTÁ, D.C</t>
  </si>
  <si>
    <t>CRA 27 # 7 - 80 BARRIO EL CEDRO CALI</t>
  </si>
  <si>
    <t xml:space="preserve">VDA IPANKAY KM 2 VIA AL MAR CARRETERA
CHIGORODO - CAREPA
</t>
  </si>
  <si>
    <t>CALLE 72 # 44 - 87</t>
  </si>
  <si>
    <t xml:space="preserve">CALLE 85C N°A-28 CAREPA ANTIOQUIA </t>
  </si>
  <si>
    <t xml:space="preserve">CARRERA 41N°46 – 81 ITAGÜÍ  </t>
  </si>
  <si>
    <t>CR 3 B 8 61 BARRIO LAS MERCEDES CENTRO BUENAVENTURA</t>
  </si>
  <si>
    <t>CALLE 22B NO 26-36</t>
  </si>
  <si>
    <t>CARRERA 65 74 75 BG 142</t>
  </si>
  <si>
    <t xml:space="preserve">CALLE 46B NO. 5N-19 CALI </t>
  </si>
  <si>
    <t>CARRERA 72ª 9 – 87 CASTILLA</t>
  </si>
  <si>
    <t>CARRERA 65 A Nº 49-19</t>
  </si>
  <si>
    <t>CALLE 48 N. 65-42</t>
  </si>
  <si>
    <t>CALLE 22L NO, 123ª – 93</t>
  </si>
  <si>
    <t xml:space="preserve">CALLE 28 # 73-52 MEDELLÍN </t>
  </si>
  <si>
    <t>CALLE 54 N° 9 – 45 PUERTO BERRIO</t>
  </si>
  <si>
    <t>CALLE 68B SUR # 63-55 / BOGOTÁ D.C.</t>
  </si>
  <si>
    <t>CALLE 67 SUR N° 71-50 BOGOTÁ</t>
  </si>
  <si>
    <t>CRA 100 95-35/23 BR CENTRO PISO 2</t>
  </si>
  <si>
    <t xml:space="preserve"> CALLE 16 SUR # 16-63 BOGOTÁ DC </t>
  </si>
  <si>
    <t>CALLE 13A NO. 4-25 COTA - CUNDINAMARCA</t>
  </si>
  <si>
    <t>CRA 68 H N° 74 B - 33</t>
  </si>
  <si>
    <t xml:space="preserve">CARRERA 46 N° 64 – 58 </t>
  </si>
  <si>
    <t>CALLE 35 76 9 OF 201</t>
  </si>
  <si>
    <t>CARRERA 68 C NO. 68ª-20</t>
  </si>
  <si>
    <t>CARRERA 14A # 7B-36</t>
  </si>
  <si>
    <t>CRA 96 A NO 90 29</t>
  </si>
  <si>
    <t>PRESTACIÓN DE SERVICIO LOGÍSTICO, TODO INCLUIDO PARA EL DESARROLLO DE LAS ACTIVIDADES DEL PLAN DE BIENESTAR, ESTÍMULOS Y BONOS DE CANASTA FAMILIAR VIGENCIA 2021, PARA LOS FUNCIONARIOS DE PLANTA DE LA AGENCIA LOGÍSTICA DE LAS FUERZAS MILITARES REGIONAL ANTIOQUIA-CHOCÓ – LOTE 2 BONOS CANASTA FAMILIAR</t>
  </si>
  <si>
    <t xml:space="preserve">LINA MARIA LONDOÑO MARULANDA </t>
  </si>
  <si>
    <t xml:space="preserve">CALLE 45B # 58-57 </t>
  </si>
  <si>
    <t>maqdieselsas@gmail.com</t>
  </si>
  <si>
    <t>2933270-3</t>
  </si>
  <si>
    <t>CUMPLIMIENTO  $2,613,543
CALIDAD DE LOS SERVICIOS$2,613,543
PAGO DE SALARIOS $1,306,772</t>
  </si>
  <si>
    <t>900003531- Caso 8000018620</t>
  </si>
  <si>
    <t xml:space="preserve">PROFESIONAL DE DEFENSA </t>
  </si>
  <si>
    <t>JOHN ALEXANDER CASTELLANOS CORTES</t>
  </si>
  <si>
    <t xml:space="preserve">CUMPLIMIENTO  $1,200,000
CALIDAD DE LOS SERVICIOS $1,200,00
PAGO DE SALARIOS $600,000
</t>
  </si>
  <si>
    <t>007-038-2021</t>
  </si>
  <si>
    <t xml:space="preserve">gerenciacomercial@solinsas.com
</t>
  </si>
  <si>
    <t>Contabilidad@elzarzal.com 
mercadeo@elzarzal.com</t>
  </si>
  <si>
    <t>nelsyvega@hotmail.com 
delisaboresuraba@gmail.com</t>
  </si>
  <si>
    <t>9120
VF121</t>
  </si>
  <si>
    <t>9520
VF221</t>
  </si>
  <si>
    <t>9320
VF1021</t>
  </si>
  <si>
    <t>9620
VF1321</t>
  </si>
  <si>
    <t>9820
VF321</t>
  </si>
  <si>
    <t>9920
VF 421</t>
  </si>
  <si>
    <t>10720
VF621</t>
  </si>
  <si>
    <t>12420
VF921</t>
  </si>
  <si>
    <t>12820
VF1221</t>
  </si>
  <si>
    <t>17620
VF821</t>
  </si>
  <si>
    <t>18520
VF721</t>
  </si>
  <si>
    <t>20920
VF521</t>
  </si>
  <si>
    <t>38320
VF 1421</t>
  </si>
  <si>
    <t>90620
VF1821</t>
  </si>
  <si>
    <t>90420
VF1621</t>
  </si>
  <si>
    <t>90520
VF1521</t>
  </si>
  <si>
    <t>98620
VF1121</t>
  </si>
  <si>
    <t>105920
VF1721</t>
  </si>
  <si>
    <t>ACREEDOR SAP</t>
  </si>
  <si>
    <t>007-039-2021</t>
  </si>
  <si>
    <t>007-063-2021</t>
  </si>
  <si>
    <t>4200049396 (Anulada por error acreedor)
4200049410</t>
  </si>
  <si>
    <t xml:space="preserve">PACIFIC SALUD GROUP SAS </t>
  </si>
  <si>
    <t xml:space="preserve">EQUIDAD SEGUROS </t>
  </si>
  <si>
    <t>AA031433</t>
  </si>
  <si>
    <t>PRESTACIÓN DE SERVICIOS PARA LA REALIZACIÓN DE EXÁMENES OCUPACIONALES DE INGRESO, RETIRO Y/O PERIÓDICOS EN LA CIUDAD DE QUIBDÓ (CHOCÓ), DE LA REGIONAL ANTIOQUÍA-CHOCÓ</t>
  </si>
  <si>
    <t>CHOCO</t>
  </si>
  <si>
    <t>QUIBDÓ</t>
  </si>
  <si>
    <t xml:space="preserve">NARYARIN ELENA RIVERA AGUILAR </t>
  </si>
  <si>
    <t xml:space="preserve">CRA 5 N° 24-76 BARRIO YESCA GRANDE </t>
  </si>
  <si>
    <t>pacificsalidips@gmail.com</t>
  </si>
  <si>
    <t xml:space="preserve">CUMPLIMIENTO $315.000.00
CALIDAD SERVICIO $315.000.00
PAGO DE SALARIOS $157.500.00
</t>
  </si>
  <si>
    <t xml:space="preserve">CUMPLIMIENTO 
CALIDAD DEL BIEN 
PAGO DE SALARIOS
</t>
  </si>
  <si>
    <t xml:space="preserve">CUMPLIMIENTO 30%
CALIDAD DEL BIEN 30%
PAGO DE SALARIOS 5%
</t>
  </si>
  <si>
    <t xml:space="preserve">CUMPLIMIENTO $28.374.000
CALIDAD SERVICIO $28.374.000
PAGO DE SALARIOS $4.729.000
</t>
  </si>
  <si>
    <t xml:space="preserve">SANTIAGO YEPES LARGO </t>
  </si>
  <si>
    <t>CALLE 100 NO 8A-­55 OFICINA 501</t>
  </si>
  <si>
    <t>gerencia@centrooriente.com</t>
  </si>
  <si>
    <t>28/02/2021
31/03/2021
30/04/2021</t>
  </si>
  <si>
    <t>EL CONTRATO SE ADICIONÓ EL 24-03-2021 $4,164,567</t>
  </si>
  <si>
    <t>11/12/2020
25/02/2021
23/03/2021</t>
  </si>
  <si>
    <t>EL CONTRATO SE ADICIONÓ EL 10-03-2021 POR VALOR DE $8,000,000</t>
  </si>
  <si>
    <t>EL CONTRATO SE HA ADICIONADO UNA VEZ POR LA SUMA DE $319.500</t>
  </si>
  <si>
    <t xml:space="preserve">PARA LA VIGENCIA 2020 SE EJECUTÓ SIN NOVEDAD ESPECIAL LLEGANDO A UN 100% EJECUTADO ($127.997.857)
EL PRESENTE CONTRATO FUE ADICIONADO CON CARGO A VIGENCIA FUTURA AUTORIZACIÓN DEL MINISTERIO DE HACIENDA Y CRÉDITO PUBLICO OFICIO RADICADO BAJO EL NÚMERO 2-2020-059304  DEL 13 DE NOVIEMBRE DE 2020 POR UN VALOR DE $38.000.000, QUEDANDO AL CIERRE DE LA VIGENCIA 2020 UN VALOR TOTAL CONTRATO POR LA SUMA DE $ 165.997.857 CON UN PORCENTAJE DE EJECUCIÓN DEL 77%. CUPO DE VF N° 1020
CONTRATO LIQUIDADO EL 25-03-2021 
REINTEGRO $100
</t>
  </si>
  <si>
    <t>LIQUIDADO</t>
  </si>
  <si>
    <t xml:space="preserve">EL DÍA 26 DE OCTUBRE DE 2020 SE REALIZA REDUCCIÓN AL CONTRATO EN ATENCIÓN A LA VERIFICACIÓN DE SALDOS POR CONTRATOS PARA EL CIERRE DE VIGENCIA. EL VALOR DE LA REDUCCIÓN ES LA SUMA DE 25,000,000, QUEDANDO UN VALOR DE CONTRATO POR LA SUMA DE 1.275.000.000 
EL DÍA 30 DE OCTUBRE DE 2020 SE PRORROGA EL CONTRATO DEL 30 DE NOVIEMBRE AL 31 DE DICIEMBRE DE 2020, ES DECIR 31 DÍAS, ASÍ MISMO SE INLUYEN ALGUNOS BIENES, FRUTAS Y VERDURAS NO CONTEMPLADOS AL INICIO DEL CONTRATO, LO ANTERIOR POR CAMBIO DE MENÚ EN LA BR15
PARA LA VIGENCIA 2020 SE EJECUTÓ SIN NOVEDAD ESPECIAL LLEGANDO A UN 98% EJECUTADO ($1.275.000.000). SE REALIZA UNA REDUCCIÓN POR LA SUMA DE $25.000.000 POR AJUSTES EN EL MENÚ A FIN DE CULMINAR LA VIGENCIA 2020.
EL PRESENTE CONTRATO FUE ADICIONADO CON CARGO A VIGENCIA FUTURA AUTORIZACIÓN DEL MINISTERIO DE HACIENDA Y CRÉDITO PUBLICO OFICIO RADICADO BAJO EL NÚMERO 2-2020-059304  DEL 13 DE NOVIEMBRE DE 2020 POR UN VALOR DE $ 223.000.000, QUEDANDO AL CIERRE DE LA VIGENCIA 2020 UN VALOR TOTAL CONTRATO POR LA SUMA DE $ 1.523.000.000 CON UN PORCENTAJE DE EJECUCIÓN DEL 84%. CUPO DE VF N° 1220.
CONTRATO LIQUIDADO EL 25-03-2021 REINTEGRO TOTAL $25,016,540.
</t>
  </si>
  <si>
    <t xml:space="preserve">PARA LA VIGENCIA 2020 SE EJECUTÓ SIN NOVEDAD ESPECIAL LLEGANDO A UN 100% EJECUTADO ($453.000.000)
EL PRESENTE CONTRATO FUE ADICIONADO CON CARGO A VIGENCIA FUTURA AUTORIZACIÓN DEL MINISTERIO DE HACIENDA Y CRÉDITO PUBLICO OFICIO RADICADO BAJO EL NÚMERO 2-2020-059304  DEL 13 DE NOVIEMBRE DE 2020 POR UN VALOR DE $ 57.000.000, QUEDANDO AL CIERRE DE LA VIGENCIA 2020 UN VALOR TOTAL CONTRATO POR LA SUMA DE $ 510.000.000 CON UN PORCENTAJE DE EJECUCIÓN DEL 89%. CUPO DE VF N° 1320
CONTRATO LIQUIDADO EL DIA 25-03-2021 CON REINTEGRO DE $60
</t>
  </si>
  <si>
    <t>Se solicitó la extensión del acreedor Caso mesa de ayuda SAP 8000018698</t>
  </si>
  <si>
    <t>Pendiente crearlo Solicitud de pedido pendiente del servico 100003099</t>
  </si>
  <si>
    <t>Caso Mesa de Ayuda SAP 8000018701- Creación Acreedor</t>
  </si>
  <si>
    <t xml:space="preserve">En creación en SAP </t>
  </si>
  <si>
    <t xml:space="preserve">Fecha de Apertura 08-03-2021
Fecha de Cierre 16-03-2021
Traslado el 23-03-2021
Subasta 26-03-2021
Fecha de Adjudicación 29-03-2021
Fecha Firma Contrato 29-03-2021
E cronograma inicial fue modificado en tanto la asignación presupuestal y distribución no se realizó en el tiempo que se tenía previsto por la Regional., lo quehizo que los terminos corrieran. </t>
  </si>
  <si>
    <t xml:space="preserve">COMERCIALIZADORA CENTRO ORIENTE S A E S P nit 900.716.800-4  NORTESANTANDEREANA DE GAS S.A. E.S.P. (NORGAS) nit 890.500.726-3 
</t>
  </si>
  <si>
    <t>PENDIENTE APROBACOÓN GARANTÍA</t>
  </si>
  <si>
    <t>DECLARADO DESIERTO MEDIANTE RESOLUCIÓN N°0077 DEL 30-03-2021</t>
  </si>
  <si>
    <t>23/03/2021
15/03/2021</t>
  </si>
  <si>
    <t>65-44-101195953</t>
  </si>
  <si>
    <t>21-44-101347033</t>
  </si>
  <si>
    <t xml:space="preserve">Fecha CDP </t>
  </si>
  <si>
    <t xml:space="preserve">Pendiente </t>
  </si>
  <si>
    <t>007-040-2021</t>
  </si>
  <si>
    <t xml:space="preserve">FABIAN OJEDA ALONSO
ADMINISTRADORES DEL CADS DE QUIBDÓ- PUERTO BERRIO Y CAREPA </t>
  </si>
  <si>
    <t>TECNICO DE APOYO SEGURIDAD Y DEFENSA - TECNICOS CADS</t>
  </si>
  <si>
    <t>CUMPLIMIENTO $50.000.000
CALIDAD DE LOS BIENES $50.000.000
PAGO DE SALARIOS $12,500,000</t>
  </si>
  <si>
    <t>SUMINISTRO DE VÍVERES SECOS, FRESCOS, LÁCTEOS Y SUS DERIVADOS, BEBIDAS NO ALCOHÓLICAS, AGUA, REFRESCOS, JUGOS, PRODUCTOS DE PANADERÍA Y DERIVADOS, CONFITERÍA, LÍNEA DE MECATOS, LÍNEA DE ASEO PERSONAL Y HOGAR ENTRE OTROS PRODUCTOS QUE LLEGAREN A NECESITARSE CON OCASIÓN DE LA SUSCRIPCIÓN DE CONTRATOS INTERADMINISTRATIVOS, CONVENIOS, ACTAS Y/O ACUERDOS PARA LAS ENTIDADES ADSCRITAS AL MINISTERIO DE DEFENSA Y OTRAS ENTIDADES DEL ESTADO</t>
  </si>
  <si>
    <t>496 47 994000014077</t>
  </si>
  <si>
    <t>07/12/2020
25/02/2021
23/03/2021
28/04/2021</t>
  </si>
  <si>
    <t>28/02/2021
31/03/2021
30/04/2021
30/06/2021</t>
  </si>
  <si>
    <t>11/04/2021
31/07/2021
30/10/2021
30/12/2021</t>
  </si>
  <si>
    <t>LA ORDEN DE COMPRA SE ADICIONÓ EL 25-03-2021 POR VALOR DE $305,499</t>
  </si>
  <si>
    <t>John Alexander Castellanos Cortes</t>
  </si>
  <si>
    <t xml:space="preserve">Fecha de Apertura 10-05-2021
Fecha de Cierre 19-05-2021
Traslado el 20-05-2021
Fecha de Adjudicación 28-05-2021
Fecha Firma Contrato 28-05-2021
</t>
  </si>
  <si>
    <t>SASI 007-035-2021</t>
  </si>
  <si>
    <t>SAMC 007-036-2021
(4 Lotes)</t>
  </si>
  <si>
    <t>A-05-01-01-003-003</t>
  </si>
  <si>
    <t>PRODUCTOS DE HORNOS DE
COQUE; PRODUCTOS DE REFINACIÓN DE
PETRÓLEO Y COMBUSTIBLE NUCLEAR</t>
  </si>
  <si>
    <t xml:space="preserve">Fecha de Apertura 14-05-2021
Fecha de Cierre 20-05-2021
Traslado el 25-05-2021
Fecha de Adjudicación 28-05-2021
Fecha Firma Contrato 28-05-2021
</t>
  </si>
  <si>
    <t>MC 007-037-2021</t>
  </si>
  <si>
    <t>SUMINISTRO DE ELEMENTOS DESECHABLES COMO PLATOS, PORTACOMIDAS, CUBIERTOS Y DEMÁS QUE SE REQUIERAN EN LOS EVENTOS ESPECIALES QUE SE LLEVARAN A CABO EN LOS COMEDORES DE TROPA DE LA REGIONAL ANTIOQUIA-CHOCO Y OTRAS POSIBLES UNIDADES QUE LO REQUIERAN.”</t>
  </si>
  <si>
    <t>PRODUCTOS DE CAUCHO Y
PLÁSTICO</t>
  </si>
  <si>
    <t xml:space="preserve">Fecha de Apertura 11-05-2021
Fecha de Cierre 19-05-2021
Traslado el  20-05-2021
Fecha de Adjudicación 25-05-2021
Fecha Firma de Contrato 25-05-2021
</t>
  </si>
  <si>
    <t>Lote 1: 0400004988
Lote 2: 0400004989
Lote 3: 0400004987
Lote 4: 400004990</t>
  </si>
  <si>
    <t>07/10/2020
25/11/2020
25/02/2021</t>
  </si>
  <si>
    <t>31/12/2020
28/02/2021
30/04/2021</t>
  </si>
  <si>
    <t>31/12/2020
28/02/2021
31/03/2021</t>
  </si>
  <si>
    <t>25/11/2020
25/02/2021</t>
  </si>
  <si>
    <t>28/02/2021
31/03/2021</t>
  </si>
  <si>
    <t xml:space="preserve">26/11/2020
25/02/2021
</t>
  </si>
  <si>
    <t>02/12/2020
25/02/2021</t>
  </si>
  <si>
    <t>007-041-2021</t>
  </si>
  <si>
    <t>SUMINISTRO DE ELEMENTOS DESECHABLES COMO PLATOS, PORTACOMIDAS, CUBIERTOS Y DEMÁS QUE SE REQUIERAN EN LOS EVENTOS ESPECIALES QUE SE LLEVARAN A CABO EN LOS COMEDORES DE TROPA DE LA REGIONAL ANTIOQUIA-CHOCO Y OTRAS POSIBLES UNIDADES QUE LO REQUIERAN</t>
  </si>
  <si>
    <t xml:space="preserve">CUMPLIMIENTO  $800,000
CALIDAD DE LOS BIENES$800,000
PAGO DE SALARIOS $400,000
</t>
  </si>
  <si>
    <t>007-042-2021</t>
  </si>
  <si>
    <t>007-036-2021 LOTE 1</t>
  </si>
  <si>
    <t>007-036-2021 LOTE 2</t>
  </si>
  <si>
    <t>007-036-2021 LOTE 3</t>
  </si>
  <si>
    <t>007-043-2021</t>
  </si>
  <si>
    <t>007-044-2021</t>
  </si>
  <si>
    <t>002-ARC-JOLA-2020</t>
  </si>
  <si>
    <t>DISTRILUBRICANTES S.A.S.</t>
  </si>
  <si>
    <t xml:space="preserve">CUMPLIMIENTO 
CALIDAD DE LOS BIENES
PAGO DE SALARIOS
RESPONSABILIDAD CIVIL EXTRACONTARCTUAL DE 200SMMLV
</t>
  </si>
  <si>
    <t>CUMPLIMIENTO 30%
CALIDAD DE LOS BIENES 30%
PAGO DE SALARIOS 5%
RESPONSABILIDAD CIVIL EXTRACONTARCTUAL DE 200SMMLV</t>
  </si>
  <si>
    <t>CUMPLIMIENTO $287.374.500
CALIDAD DE LOS BIENES $287.374.500
PAGO DE SALARIOS $47.895.750
RESPONSABILIDAD CIVIL EXTRACONTARCTUAL DE 200SMMLV</t>
  </si>
  <si>
    <t xml:space="preserve">TURBO VÍA MARÍTIMA Y/O AL MUELLE
YATÍ – MAGANGUÉ BOLÍVAR, SOBRE EL RIO ATRATO
VIGÍA DEL FUERTE
RIO SUCIO 
CARMEN DEL DARIÉN 
ENTRE OTROS </t>
  </si>
  <si>
    <t xml:space="preserve">ANTIOQUIA 
BOLIVAR  </t>
  </si>
  <si>
    <t xml:space="preserve">GLORIA MARYORI MONTES GRACIANO </t>
  </si>
  <si>
    <t>CARRERA 49 N°49 - 73 OFICINA 1006</t>
  </si>
  <si>
    <t>administracion@zavel.com.co</t>
  </si>
  <si>
    <t>ESTACIÓN DE SERVICIO LA PARRILLA S.A.S.</t>
  </si>
  <si>
    <t>EDS MINEROS 7 SAS</t>
  </si>
  <si>
    <t>CUMPLIMIENTO $9.000.000
CALIDAD DE LOS BIENES $9.000.000
PAGO DE SALARIOS $1.500.000
RESPONSABILIDAD CIVIL EXTRACONTARCTUAL DE 200SMMLV</t>
  </si>
  <si>
    <t xml:space="preserve">COVEÑAS 
ENTRE OTROS </t>
  </si>
  <si>
    <t>COVEÑAS</t>
  </si>
  <si>
    <t xml:space="preserve">DANIS RICARDO AGRESOTH SOLANO </t>
  </si>
  <si>
    <t xml:space="preserve">SAN ANTERO, CORDOBA KM 5 VÍA SAN ANTERO, EL PORVENIR </t>
  </si>
  <si>
    <t>estacionlaparrilla@yahoo.es</t>
  </si>
  <si>
    <t xml:space="preserve">ANTIOQUIA 
CORDOBA </t>
  </si>
  <si>
    <t>CUMPLIMIENTO $7.500.000
CALIDAD DE LOS BIENES $7.500.000
PAGO DE SALARIOS $1.250.000
RESPONSABILIDAD CIVIL EXTRACONTARCTUAL DE 200SMMLV</t>
  </si>
  <si>
    <t>QUIBDÓ 
ENTRE OTROS</t>
  </si>
  <si>
    <t xml:space="preserve">CHOCÓ </t>
  </si>
  <si>
    <t xml:space="preserve">JESSICA ÁLZATE JARAMILLO </t>
  </si>
  <si>
    <t>CABI VIA YUTO – EDS TERPEL</t>
  </si>
  <si>
    <t>edslosminerosquibdo@gmail.com</t>
  </si>
  <si>
    <t>6731148-3217526397</t>
  </si>
  <si>
    <t>DECLARADO DESIERTO MEDIANTE RESOLUCIÓN N°0088 DEL 19-05-2021</t>
  </si>
  <si>
    <t>SUMINISTRO DE COMBUSTIBLES, GRASAS, LUBRICANTES, LÍQUIDO DE FRENOS, AGUA DE BATERÍA Y REFRIGERANTES DE MOTOR PARA LA FUERZA PÚBLICA, ENTIDADES ADSCRITAS AL MINISTERIO DE DEFENSA Y DEMÁS ENTIDADES DEL ESTADO ABASTECIDAS POR LA AGENCIA LOGÍSTICA DE LAS FUERZAS MILITARES REGIONAL ANTIOQUIA CHOCÓ” - LOTE 1-LOTE 2- LOTE 3- LOTE 4</t>
  </si>
  <si>
    <t>DISTRILUBRICANTES S.A.S. - LOTE 1
ESTACIÓN DE SERVICIO LA PARRILLA S.A.S. -LOTE 2
EDS MINEROS 7 SAS - LOTE 3</t>
  </si>
  <si>
    <t>007-042-2021
007-043-2021
007-044-2021</t>
  </si>
  <si>
    <t>DISTRILUBRICANTES S.A.S. - LOTE 1
ESTACIÓN DE SERVICIO LA PARRILLA S.A.S. -LOTE 2
EDS MINEROS 7 SAS - LOTE 3
DISTRACOM  - LOTE 4</t>
  </si>
  <si>
    <t xml:space="preserve">ARISTIZABAL DUQUE EUFRACIO DE JESUS / PAPELERIA SAANYE
CONTROL SERVICES ENGINEERING S.A.S. 
DISTRIBUIDORA ANTIOQUEÑA DE VERDURAS / ANGELA MARIA MARTINEZ MEJÍA 
</t>
  </si>
  <si>
    <t>MC 007-038-2021</t>
  </si>
  <si>
    <t>MANTENIMIENTO PREVENTIVO Y CORRECTIVO A TODO COSTO DE LOS, EQUIPOS FIJOS, MAQUINARIA INDUSTRIAL, PROPIEDAD DE LA REGIONAL ANTIOQUIA- CHOCÓ AGENCIA LOGÍSTICA DE LAS FUERZAS MILITARES.</t>
  </si>
  <si>
    <t>SERVICIO DE MANTENIMIENTO,REPARACIÓN EQUIPOS INDUSTRIALES</t>
  </si>
  <si>
    <t xml:space="preserve">Fecha de Apertura 21-05-2021
Fecha de Cierre 26-05-2021
Traslado el 28-05-2021
Fecha de Adjudicación 31-05-2021
Fecha Firma de Contrato 31-05-2021
</t>
  </si>
  <si>
    <t xml:space="preserve">LANDINEZ MORENO MARCO ANDRES / TECHNO AIRES SERVICIOS Y SUMINISTROS 
</t>
  </si>
  <si>
    <t>1 Oferente</t>
  </si>
  <si>
    <t>3 Oferentes
MEMORANDO DE AUTORIZACIÓN MINIMA CUANTÍA Y ASIGNACIÓN DE PRESUPUESTO 2021140330095763 DEL 27-04-2021</t>
  </si>
  <si>
    <t xml:space="preserve">4 oferentes
SE ADJUDICÓ LOS LOTES 1,2 Y 3, EL LOTE 4 FUE DECLARADO DESIERTO EN CONSIDERACIÓN A QUE EL UNICO OFERENTE QUE SE PRESENTÓ NO CUMPLIO CON LA EVALUACIÓN ECONOMICA </t>
  </si>
  <si>
    <t xml:space="preserve"> 007-051-2020</t>
  </si>
  <si>
    <t xml:space="preserve"> 007-052-2020</t>
  </si>
  <si>
    <t xml:space="preserve"> 007-053-2020</t>
  </si>
  <si>
    <t xml:space="preserve"> 007-054-2020</t>
  </si>
  <si>
    <t xml:space="preserve"> 007-055-2020</t>
  </si>
  <si>
    <t xml:space="preserve"> 007-056-2020</t>
  </si>
  <si>
    <t xml:space="preserve"> 007-057-2020</t>
  </si>
  <si>
    <t xml:space="preserve"> 007-058-2020</t>
  </si>
  <si>
    <t xml:space="preserve"> 007-059-2020</t>
  </si>
  <si>
    <t xml:space="preserve"> 007-034-2021</t>
  </si>
  <si>
    <t xml:space="preserve"> 007-036-2021
(4 Lotes)</t>
  </si>
  <si>
    <t xml:space="preserve"> 007-060-2020</t>
  </si>
  <si>
    <t xml:space="preserve"> 007-061-2020</t>
  </si>
  <si>
    <t xml:space="preserve"> 007-062-2020</t>
  </si>
  <si>
    <t xml:space="preserve"> 007-063-2020</t>
  </si>
  <si>
    <t xml:space="preserve"> 007-064-2020</t>
  </si>
  <si>
    <t xml:space="preserve"> 007-033-2021</t>
  </si>
  <si>
    <t xml:space="preserve"> 007-035-2021</t>
  </si>
  <si>
    <t>PROCESO N°
(---CM-CD-)</t>
  </si>
  <si>
    <t xml:space="preserve"> 007-001-2021
</t>
  </si>
  <si>
    <t xml:space="preserve"> 007-006-2021</t>
  </si>
  <si>
    <t xml:space="preserve"> 007-007-2021</t>
  </si>
  <si>
    <t xml:space="preserve"> 007-008-2021</t>
  </si>
  <si>
    <t xml:space="preserve"> 007-009-2021</t>
  </si>
  <si>
    <t xml:space="preserve"> 007-010-2021</t>
  </si>
  <si>
    <t xml:space="preserve"> 007-011-2021</t>
  </si>
  <si>
    <t xml:space="preserve"> 007-012-2021</t>
  </si>
  <si>
    <t xml:space="preserve"> 007-013-2021</t>
  </si>
  <si>
    <t xml:space="preserve"> 007-014-2021</t>
  </si>
  <si>
    <t xml:space="preserve"> 007-015-2021</t>
  </si>
  <si>
    <t xml:space="preserve"> 007-016-2021</t>
  </si>
  <si>
    <t xml:space="preserve"> 007-017-2021</t>
  </si>
  <si>
    <t xml:space="preserve"> 007-018-2021</t>
  </si>
  <si>
    <t xml:space="preserve"> 007-019-2021</t>
  </si>
  <si>
    <t xml:space="preserve"> 007-020-2021</t>
  </si>
  <si>
    <t xml:space="preserve"> 007-021-2021</t>
  </si>
  <si>
    <t xml:space="preserve"> 007-022-2021</t>
  </si>
  <si>
    <t xml:space="preserve"> 007-023-2021</t>
  </si>
  <si>
    <t xml:space="preserve"> 007-024-2021</t>
  </si>
  <si>
    <t xml:space="preserve"> 007-025-2021</t>
  </si>
  <si>
    <t xml:space="preserve"> 007-026-2021</t>
  </si>
  <si>
    <t xml:space="preserve"> 007-027-2021</t>
  </si>
  <si>
    <t xml:space="preserve"> 007-029-2021</t>
  </si>
  <si>
    <t xml:space="preserve"> 007-030-2021</t>
  </si>
  <si>
    <t xml:space="preserve"> 007-031-2021</t>
  </si>
  <si>
    <t xml:space="preserve"> 007-032-2021</t>
  </si>
  <si>
    <t xml:space="preserve"> 007-037-2021</t>
  </si>
  <si>
    <t xml:space="preserve"> 007-038-2021</t>
  </si>
  <si>
    <t>007-002-2021
(Evento 101629)</t>
  </si>
  <si>
    <t>007-003-2021
(Evento 101642)</t>
  </si>
  <si>
    <t>007-004-2021
(Evento 101648)</t>
  </si>
  <si>
    <t>007-045-2021</t>
  </si>
  <si>
    <t xml:space="preserve">DISTRIBUIDORA ANTIOQUEÑA DE VERDURAS / ANGELA MARIA MARTINEZ MEJÍA </t>
  </si>
  <si>
    <t>496-47-994000014253</t>
  </si>
  <si>
    <t>51-40-101006376
51-44-101017704</t>
  </si>
  <si>
    <t>65-44-101197960
65-40-101058659</t>
  </si>
  <si>
    <t xml:space="preserve">LANDINEZ MORENO MARCO ANDRES / TECHNO AIRES SERVICIOS Y SUMINISTROS </t>
  </si>
  <si>
    <t>TECNICO DE APOYO SEGURIDAD Y DEFENSA - AGENTE SOPORTE TIC</t>
  </si>
  <si>
    <t xml:space="preserve">CUMPLIMIENTO 
CALIDAD DEL SERVICIO
PAGO DE SALARIOS
</t>
  </si>
  <si>
    <t xml:space="preserve">CUMPLIMIENTO $1.727.200
CALIDAD SERVICIO $1.727.200
PAGO DE SALARIOS $1863.600
</t>
  </si>
  <si>
    <t>Carrera 17 No. 53-50 San Miguel</t>
  </si>
  <si>
    <t>technoaires@yahoo.com</t>
  </si>
  <si>
    <t>MARCO ANDRÉS LANDINEZ MORENO</t>
  </si>
  <si>
    <t>SE REALIZA OTRO SI MODIFICATORIO EL DÍA 13-05-2021 A FIN DE INCLUIR PRODUCTOS QUE GUARDAN RELACIÓN CON EL OBJETO CONTRATADO</t>
  </si>
  <si>
    <t>SE REALIZA OTRO SI MODIFICATORIO EL DÍA 18-05-2021 A FIN DE AUMENTAR EL VALOR DEL BIEN CONTRATADO POR SOLICITUD DEL CONTRATISTA A FIN DE PONER EN EQUILIBRIO ECONOMICO EL CONTRATO, LO ANTERIOR EN CONSIDERACIÓN A LAS AFECTACIONES DEL PARO E INCREMENTOS DE LOS PRECIOS DE DIFERENTES PRODUCTOS</t>
  </si>
  <si>
    <t>PARA LA VIGENCIA 2020 SE EJECUTÓ SIN NOVEDAD ESPECIAL LLEGANDO A UN 100% EJECUTADO ($430.000.0000)
EL PRESENTE CONTRATO FUE ADICIONADO CON CARGO A VIGENCIA FUTURA AUTORIZACIÓN DEL MINISTERIO DE HACIENDA Y CRÉDITO PUBLICO OFICIO RADICADO BAJO EL NÚMERO 2-2020-059304  DEL 13 DE NOVIEMBRE DE 2020 POR UN VALOR DE $130.000.000, QUEDANDO AL CIERRE DE LA VIGENCIA 2020 UN VALOR TOTAL CONTRATO POR LA SUMA DE $ 560.000.000 CON UN PORCENTAJE DE EJECUCIÓN DEL 77%. CUPO DE VF N° 120
CONTRATO LIQUIDADO EL 24-05-2021 SIN REINTEGRO</t>
  </si>
  <si>
    <t>PARA LA VIGENCIA 2020 SE EJECUTÓ SIN NOVEDAD ESPECIAL LLEGANDO A UN 100% EJECUTADO ($240.000.000)
EL PRESENTE CONTRATO FUE ADICIONADO CON CARGO A VIGENCIA FUTURA AUTORIZACIÓN DEL MINISTERIO DE HACIENDA Y CRÉDITO PUBLICO OFICIO RADICADO BAJO EL NÚMERO 2-2020-059304  DEL 13 DE NOVIEMBRE DE 2020 POR UN VALOR DE $50.000.000, QUEDANDO AL CIERRE DE LA VIGENCIA 2020 UN VALOR TOTAL CONTRATO POR LA SUMA DE $ 290.000.000 CON UN PORCENTAJE DE EJECUCIÓN DEL 83%. CUPO DE VF N° 220
CONTRATO LIQUIDADO EL 20-04-2021 CON REINTEGRO POR LA SUMA DE $320</t>
  </si>
  <si>
    <t>PARA LA VIGENCIA 2020 SE EJECUTÓ SIN NOVEDAD ESPECIAL LLEGANDO A UN 100% EJECUTADO ($645.000.000)
EL PRESENTE CONTRATO FUE ADICIONADO CON CARGO A VIGENCIA FUTURA AUTORIZACIÓN DEL MINISTERIO DE HACIENDA Y CRÉDITO PUBLICO OFICIO RADICADO BAJO EL NÚMERO 2-2020-059304  DEL 13 DE NOVIEMBRE DE 2020 POR UN VALOR DE $ 150.000.000, QUEDANDO AL CIERRE DE LA VIGENCIA 2020 UN VALOR TOTAL CONTRATO POR LA SUMA DE $795.000.000 CON UN PORCENTAJE DE EJECUCIÓN DEL 81%. CUPO DE VF N° 320
CONTRATO LIQUIDADO EL 20-04-2021 SIN REINTEGRO</t>
  </si>
  <si>
    <t>PARA LA VIGENCIA 2020 SE EJECUTÓ SIN NOVEDAD ESPECIAL LLEGANDO A UN 98% EJECUTADO ($1.289.620.671), SE REALIZÓ UNA REDUCCIÓN AL CONTRATO EL DÍA 11-12-2020 POR VALOR DE $ 30.379.329
EL PRESENTE CONTRATO FUE ADICIONADO CON CARGO A VIGENCIA FUTURA AUTORIZACIÓN DEL MINISTERIO DE HACIENDA Y CRÉDITO PUBLICO OFICIO RADICADO BAJO EL NÚMERO 2-2020-059304  DEL 13 DE NOVIEMBRE DE 2020 POR UN VALOR DE $ 300.000.000, QUEDANDO AL CIERRE DE LA VIGENCIA 2020 UN VALOR TOTAL CONTRATO POR LA SUMA DE $ 1.620.000.000 CON UN PORCENTAJE DE EJECUCIÓN DEL 80%. CUPO DE VF N° 420
CONTRATO LIQUIDADO EL 20-04-2021 CON REINTEGRO POR LA SUMA DE $656, DADO QUE YA SE HABIA REINTEGRO EN LA VIGENCIA 2020 LA SUMA DE $30,379,329</t>
  </si>
  <si>
    <t xml:space="preserve">PARA LA VIGENCIA 2020 SE EJECUTÓ SIN NOVEDAD ESPECIAL LLEGANDO A UN 100% EJECUTADO ($880.000.000). 
EL PRESENTE CONTRATO FUE ADICIONADO CON CARGO A VIGENCIA FUTURA AUTORIZACIÓN DEL MINISTERIO DE HACIENDA Y CRÉDITO PUBLICO OFICIO RADICADO BAJO EL NÚMERO 2-2020-059304  DEL 13 DE NOVIEMBRE DE 2020 POR UN VALOR DE $ 250.000.000, QUEDANDO AL CIERRE DE LA VIGENCIA 2020 UN VALOR TOTAL CONTRATO POR LA SUMA DE $ 1.130.000.000 CON UN PORCENTAJE DE EJECUCIÓN DEL 78%. CUPO DE VF N° 520
CONTRATO LIQUIDADO EL 24-05-2021 SIN REINTEGRO 
</t>
  </si>
  <si>
    <t xml:space="preserve">PARA LA VIGENCIA 2020 SE EJECUTÓ SIN NOVEDAD ESPECIAL LLEGANDO A UN 100% EJECUTADO ($43.000.000). 
EL PRESENTE CONTRATO FUE ADICIONADO CON CARGO A VIGENCIA FUTURA AUTORIZACIÓN DEL MINISTERIO DE HACIENDA Y CRÉDITO PUBLICO OFICIO RADICADO BAJO EL NÚMERO 2-2020-059304  DEL 13 DE NOVIEMBRE DE 2020 POR UN VALOR DE $ 10.000.000, QUEDANDO AL CIERRE DE LA VIGENCIA 2020 UN VALOR TOTAL CONTRATO POR LA SUMA DE $ 53.000.000 CON UN PORCENTAJE DE EJECUCIÓN DEL 81%. CUPO DE VF N° 620
CONTRATO LIQUIDADO EL 24-05-2021 SIN REINTEGRO 
</t>
  </si>
  <si>
    <t>EL DÍA 26 DE NOVIEMBRE DE 2020 SE REALIZA ADICIÓN PARA LA VIGENCIA 2020 POR VALOR DE $10,000,000. 
PARA LA VIGENCIA 2020 SE EJECUTÓ SIN NOVEDAD ESPECIAL LLEGANDO A UN 100% EJECUTADO ($108.600.000). 
EL PRESENTE CONTRATO FUE ADICIONADO CON CARGO A VIGENCIA FUTURA AUTORIZACIÓN DEL MINISTERIO DE HACIENDA Y CRÉDITO PUBLICO OFICIO RADICADO BAJO EL NÚMERO 2-2020-059304  DEL 13 DE NOVIEMBRE DE 2020 POR UN VALOR DE $ 39.000.000, QUEDANDO AL CIERRE DE LA VIGENCIA 2020 UN VALOR TOTAL CONTRATO POR LA SUMA DE $ 147.600.000 CON UN PORCENTAJE DE EJECUCIÓN DEL 74%. CUPO DE VF N° 720.
CONTRATO LIQUIDADO EL 24-05-2021 CON REINTEGRO DE $6,000</t>
  </si>
  <si>
    <t xml:space="preserve">PARA LA VIGENCIA 2020 SE EJECUTÓ SIN NOVEDAD ESPECIAL LLEGANDO A UN 100% EJECUTADO ($73.000.000). 
EL PRESENTE CONTRATO FUE ADICIONADO CON CARGO A VIGENCIA FUTURA AUTORIZACIÓN DEL MINISTERIO DE HACIENDA Y CRÉDITO PUBLICO OFICIO RADICADO BAJO EL NÚMERO 2-2020-059304  DEL 13 DE NOVIEMBRE DE 2020 POR UN VALOR DE $ 21.000.000, QUEDANDO AL CIERRE DE LA VIGENCIA 2020 UN VALOR TOTAL CONTRATO POR LA SUMA DE $ 94.000.000 CON UN PORCENTAJE DE EJECUCIÓN DEL 78%. CUPO DE VF N° 820.
CONTRATO LIQUIDADO EL 24-05-2021 SIN REINTEGRO
</t>
  </si>
  <si>
    <t>PARA LA VIGENCIA 2020 SE EJECUTÓ SIN NOVEDAD ESPECIAL LLEGANDO A UN 100% EJECUTADO ($135.000.000). 
EL PRESENTE CONTRATO FUE ADICIONADO CON CARGO A VIGENCIA FUTURA AUTORIZACIÓN DEL MINISTERIO DE HACIENDA Y CRÉDITO PUBLICO OFICIO RADICADO BAJO EL NÚMERO 2-2020-059304  DEL 13 DE NOVIEMBRE DE 2020 POR UN VALOR DE $ 35.000.000, QUEDANDO AL CIERRE DE LA VIGENCIA 2020 UN VALOR TOTAL CONTRATO POR LA SUMA DE $ 170.000.000 CON UN PORCENTAJE DE EJECUCIÓN DEL 79%. CUPO DE VF N° 920.
CONTRATO LIQUIDADO EL 24-05-2021 CON UN REINTEGRO POR LA SUMA DE $127,169</t>
  </si>
  <si>
    <t>PARA LA VIGENCIA 2020 SE EJECUTÓ SIN NOVEDAD ESPECIAL LLEGANDO A UN 100% EJECUTADO ($1,040,000,000)
EL PRESENTE CONTRATO FUE ADICIONADO CON CARGO A VIGENCIA FUTURA AUTORIZACIÓN DEL MINISTERIO DE HACIENDA Y CRÉDITO PUBLICO OFICIO RADICADO BAJO EL NÚMERO 2-2020-059304  DEL 13 DE NOVIEMBRE DE 2020 POR UN VALOR DE $490,000,000, QUEDANDO AL CIERRE DE LA VIGENCIA 2020 UN VALOR TOTAL CONTRATO POR LA SUMA DE $1,530,000,000 CON UN PORCENTAJE DE EJECUCIÓN DEL 68%. CUPO DE VF N° 1820
EL CONTRATO HA SIDO ADICIOANDO DOS VECES ASÍ: 
$ 490.000.000
$ 30.000.000
CONTRATO LIQUIDADO EL 24-05-2021 SIN REINTEGRO</t>
  </si>
  <si>
    <t>PARA LA VIGENCIA 2020 SE EJECUTÓ SIN NOVEDAD ESPECIAL LLEGANDO A UN 100% EJECUTADO ($343.738.620)
EL PRESENTE CONTRATO FUE ADICIONADO CON CARGO A VIGENCIA FUTURA AUTORIZACIÓN DEL MINISTERIO DE HACIENDA Y CRÉDITO PUBLICO OFICIO RADICADO BAJO EL NÚMERO 2-2020-059304  DEL 13 DE NOVIEMBRE DE 2020 POR UN VALOR DE $40,000,000, QUEDANDO AL CIERRE DE LA VIGENCIA 2020 UN VALOR TOTAL CONTRATO POR LA SUMA DE $ 383.738.620 CON UN PORCENTAJE DE EJECUCIÓN DEL 90%. CUPO DE VF N° 1620
CONTRATO LIQUIDADO EL 24-04-2021 SIN REINTEGRO</t>
  </si>
  <si>
    <t>PARA LA VIGENCIA 2020 SE EJECUTÓ SIN NOVEDAD ESPECIAL LLEGANDO A UN 100% EJECUTADO ($10.000.000)
EL PRESENTE CONTRATO FUE ADICIONADO CON CARGO A VIGENCIA FUTURA AUTORIZACIÓN DEL MINISTERIO DE HACIENDA Y CRÉDITO PUBLICO OFICIO RADICADO BAJO EL NÚMERO 2-2020-059304  DEL 13 DE NOVIEMBRE DE 2020 POR UN VALOR DE $5,000,000, QUEDANDO AL CIERRE DE LA VIGENCIA 2020 UN VALOR TOTAL CONTRATO POR LA SUMA DE $ 15.000.000 CON UN PORCENTAJE DE EJECUCIÓN DEL 67%. CUPO DE VF N° 1520
CONTRATO LIQUIDADO EL 26-04-2021  CON REINTEGRO POR VALOR DE 5,100</t>
  </si>
  <si>
    <t>SE REALIZÓ EL 05 DE NOVIEMBRE DE 2020 OTRO SI MODIFICATORIO AL CONTRATO ACLARANDO EL TEMA DEL IMPUESTO AL CONSUMO ASÍ COMO LA CUENTA BANCARIA DE LA UNIÓN TEMPORAL 
EL DÍA 2 DE DICIEMBRE DE 2020 SE REALIZA SUSTITUCIÓN PRESUPUESTAL POR VALOR DE 55,000,000 Y PRORROGA HASTA EL 28-02-2021 CON CARGO A LA VIGENCIA FUTURA OFICIO RADICADO BAJO EL NÚMERO 2-2020-059304  DEL 13 DE NOVIEMBRE DE 2020 
CONTRATO LIQUIDADO EL 26-04-2021  CON REINTEGRO POR VALOR DE 348</t>
  </si>
  <si>
    <t xml:space="preserve">PARA LA VIGENCIA 2020 SE EJECUTÓ SIN NOVEDAD ESPECIAL LLEGANDO A UN 100% EJECUTADO ($100.000.000). 
EL PRESENTE CONTRATO FUE ADICIONADO CON CARGO A VIGENCIA FUTURA AUTORIZACIÓN DEL MINISTERIO DE HACIENDA Y CRÉDITO PUBLICO OFICIO RADICADO BAJO EL NÚMERO 2-2020-059304  DEL 13 DE NOVIEMBRE DE 2020 POR UN VALOR DE $ 49.000.000, QUEDANDO AL CIERRE DE LA VIGENCIA 2020 UN VALOR TOTAL CONTRATO POR LA SUMA DE $ 149.000.000 CON UN PORCENTAJE DE EJECUCIÓN DEL 67%. CUPO DE VF N° 1720
CONTRATO LIQUIDADO EL 26-04-2021  CON REINTEGRO POR VALOR DE 430
</t>
  </si>
  <si>
    <t>EL CONTRATO SE ADICIONÓ EL 18-05-2021 POR VALOR DE $6.031.600</t>
  </si>
  <si>
    <t>900003658
Caso Mesa de Ayuda 8000019428</t>
  </si>
  <si>
    <t>5100005163
SP adición 900003763</t>
  </si>
  <si>
    <t>53-46-101005675
53-54-101000683</t>
  </si>
  <si>
    <t>96-44-101161498</t>
  </si>
  <si>
    <t xml:space="preserve">Lia Katherine Loaiza Granada </t>
  </si>
  <si>
    <t>Grupo NIIF</t>
  </si>
  <si>
    <t>Identificación del Grupo Niif</t>
  </si>
  <si>
    <t xml:space="preserve">SAMC 007-039-2021
</t>
  </si>
  <si>
    <t>SUMINISTRO DE COMBUSTIBLES, GRASAS, LUBRICANTES, LÍQUIDO DE FRENOS, AGUA DE BATERÍA Y REFRIGERANTES DE MOTOR PARA LA FUERZA PÚBLICA, ENTIDADES ADSCRITAS AL MINISTERIO DE DEFENSA Y DEMÁS ENTIDADES DEL ESTADO ABASTECIDAS POR LA AGENCIA LOGÍSTICA DE LAS FUERZAS MILITARES REGIONAL ANTIOQUIA CHOCÓ” -Caucasia y otros Municipios de Antioquia</t>
  </si>
  <si>
    <t>Fecha de Apertura 28-06-2021
Fecha de Cierre 02-07-2021
Traslado el  06-02-2021
Subasta 13-07-2021
Fecha de Adjudicación 14-07-2021
Fecha Firma Contrato 14-07-2021</t>
  </si>
  <si>
    <t>007-046-2021</t>
  </si>
  <si>
    <t>CAUCASIA ENTRE OTROS MUNICIPIOS DE ANTIOQUIA</t>
  </si>
  <si>
    <t>GRUPO III</t>
  </si>
  <si>
    <t>PEQUEÑA EMPRESA 
CLASIFICADA EN EL DIRECTORIO DEL SECOP II COMO MIPYME</t>
  </si>
  <si>
    <t>GRUPO II</t>
  </si>
  <si>
    <t xml:space="preserve">PYME </t>
  </si>
  <si>
    <t>NO CLASIFICADO EN MIPYMES EN DIRECTORIO SECOP
REGIMEN ESPECIAL</t>
  </si>
  <si>
    <t>GRUPO I</t>
  </si>
  <si>
    <t>NIIF PLENAS</t>
  </si>
  <si>
    <t>MICROEMPRESA</t>
  </si>
  <si>
    <t>MICROEMPRESA 
CLASIFICADA EN EL DIRECTORIO DEL SECOP II COMO MIPYME</t>
  </si>
  <si>
    <t xml:space="preserve">GRUPO I - NIIF PLENAS
REPORTADO EN CAMARA DE COMERCIO, NO OBSTANTE EN EL DIRECTOR DEL SECOP LA EMPRESA ESTÁ COMO MIPYME </t>
  </si>
  <si>
    <t>MICROEMPRESA 
PEQUEÑA EMPRESA</t>
  </si>
  <si>
    <t xml:space="preserve">GRUPO II </t>
  </si>
  <si>
    <t xml:space="preserve">PYME (MEDIANA) </t>
  </si>
  <si>
    <t xml:space="preserve"> NIIF PLENA
EMPRESAS GRANDES</t>
  </si>
  <si>
    <t>CUMPLIMIENTO 
CALIDAD DE LOS BIENES 
PAGO DE SALARIOS 
RESPONSABILIDAD CIVIL EXTRACONTARCTUAL</t>
  </si>
  <si>
    <t xml:space="preserve">CUMPLIMIENTO 
CALIDAD DE LOS BIENES 
PAGO DE SALARIOS 
RESPONSABILIDAD CIVIL EXTRACONTARCTUAL DE </t>
  </si>
  <si>
    <t xml:space="preserve">SE REALIZA OTRO SI MODIFICATORIO EL DÍA 09-06-2021 A FIN DE INCLUIR LA PIERNA PERNIL Y MODIFICAR LOS PRECIOS POR AJUSTE DE LOS MISMOS </t>
  </si>
  <si>
    <t>CEDENTE: CLUB CAPITAL S.A.S
CESIONARIO: COMERCIALIZADORA SOLUCIONES INTELIGENTES SAS.</t>
  </si>
  <si>
    <t>9003197368
9008708905</t>
  </si>
  <si>
    <t>80004876
80004208</t>
  </si>
  <si>
    <t>BQ100038888
CESIÓN: 15-44-101244884 Desde el 21-06-2021</t>
  </si>
  <si>
    <t>QUE LA PRESENTE CESIÓN SE HACE POR SOLICITUD DE LA EMPRESA CLUB CAPITAL S.A.S., QUE HABIÉNDOSE ANALIZADO TODOS LOS DOCUMENTOS APORTADOS Y CUMPLIENDO EL CESIONARIO TODOS LOS REQUISITOS EXIGIDOS EN EL PROCESO DE SELECCIÓN 007-030-2021, LOS COMITÉS RECOMIENDAN AL ORDENADOR DEL GASTO LA CESIÓN DEL CONTRATO. MEDIANTE LA RESOLUCIÓN 0105 DEL 21 DE JUNIO DE 2021 SE AUTORIZA LA CESIÓN Y SE SUSCRIBE MINUTA PARA PERFECCIONAR Y LEGALIZAR LA MODIFICACIÓN CONTRACTUAL. FECHA DE SUSCRIPCIÓN 21-06-2021 Y FECHA DE LEGALIZACIÓN 04-06-2021</t>
  </si>
  <si>
    <t>12/03/2021
CESIÓN 21-06-2021</t>
  </si>
  <si>
    <t>5100005165
PENDIENTE ANULAR EL PEDIDO ABIERTO Y CREAR EL NUEVO CONTRATO, SE SOLICITÓ POR CORREO ELECTRONICO EL NUEVO PEDIDO EN SAP</t>
  </si>
  <si>
    <t>PARA LA VIGENCIA 2020 SE EJECUTÓ SIN NOVEDAD ESPECIAL LLEGANDO A UN 100% EJECUTADO ($211,600,000)
EL PRESENTE CONTRATO FUE ADICIONADO CON CARGO A VIGENCIA FUTURA AUTORIZACIÓN DEL MINISTERIO DE HACIENDA Y CRÉDITO PUBLICO OFICIO RADICADO BAJO EL NÚMERO 2-2020-059304  DEL 13 DE NOVIEMBRE DE 2020 POR UN VALOR DE $47,000,000, QUEDANDO AL CIERRE DE LA VIGENCIA 2020 UN VALOR TOTAL CONTRATO POR LA SUMA DE $258,600,000 CON UN PORCENTAJE DE EJECUCIÓN DEL 82%. CUPO DE VF N° 1420
EL CONTRATO SE HA ADICIONADO CUATRO VECES ASÍ 
$11.600.000
$ 47.000.000
$ 24.000.000
$17,000,000
CONTRATO PRORROGADO HASTA EL 30-06-2021 POR AUTORIZACIÓN DEL COROEL JARAMILLO 
PENDIENTE QUE SE EFECTUE EL PAGO DE LA FACTURACIÓN DEL MES DE JUNIO 2021 PARA PROCEDER A LIQUIDAR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</si>
</sst>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 #,##0;[Red]\-&quot;$&quot;\ #,##0"/>
    <numFmt numFmtId="42" formatCode="_-&quot;$&quot;\ * #,##0_-;\-&quot;$&quot;\ * #,##0_-;_-&quot;$&quot;\ * &quot;-&quot;_-;_-@_-"/>
    <numFmt numFmtId="43" formatCode="_-* #,##0.00_-;\-* #,##0.00_-;_-* &quot;-&quot;??_-;_-@_-"/>
    <numFmt numFmtId="164" formatCode="_(&quot;$&quot;\ * #,##0.00_);_(&quot;$&quot;\ * \(#,##0.00\);_(&quot;$&quot;\ * &quot;-&quot;??_);_(@_)"/>
    <numFmt numFmtId="165" formatCode="_-[$$-240A]\ * #,##0_ ;_-[$$-240A]\ * \-#,##0\ ;_-[$$-240A]\ * &quot;-&quot;_ ;_-@_ "/>
    <numFmt numFmtId="166" formatCode="_(&quot;$&quot;\ * #,##0_);_(&quot;$&quot;\ * \(#,##0\);_(&quot;$&quot;\ * &quot;-&quot;??_);_(@_)"/>
    <numFmt numFmtId="167" formatCode="_-* #,##0_-;\-* #,##0_-;_-* &quot;-&quot;??_-;_-@_-"/>
  </numFmts>
  <fonts count="21" x14ac:knownFonts="1">
    <font>
      <sz val="12"/>
      <color theme="1"/>
      <name val="Calibri"/>
      <family val="2"/>
      <scheme val="minor"/>
    </font>
    <font>
      <sz val="12"/>
      <color theme="1"/>
      <name val="Calibri"/>
      <family val="2"/>
      <scheme val="minor"/>
    </font>
    <font>
      <sz val="10"/>
      <name val="Arial"/>
      <family val="2"/>
    </font>
    <font>
      <sz val="10"/>
      <color theme="1"/>
      <name val="Verdana"/>
      <family val="2"/>
    </font>
    <font>
      <sz val="11"/>
      <color theme="1"/>
      <name val="Arial"/>
      <family val="2"/>
    </font>
    <font>
      <sz val="11"/>
      <color rgb="FF006100"/>
      <name val="Calibri"/>
      <family val="2"/>
      <scheme val="minor"/>
    </font>
    <font>
      <b/>
      <sz val="11"/>
      <color rgb="FF0000FF"/>
      <name val="Arial"/>
      <family val="2"/>
    </font>
    <font>
      <b/>
      <sz val="11"/>
      <color theme="0"/>
      <name val="Arial"/>
      <family val="2"/>
    </font>
    <font>
      <b/>
      <sz val="11"/>
      <color theme="1"/>
      <name val="Arial"/>
      <family val="2"/>
    </font>
    <font>
      <b/>
      <sz val="11"/>
      <color theme="1"/>
      <name val="Calibri"/>
      <family val="2"/>
      <scheme val="minor"/>
    </font>
    <font>
      <sz val="9"/>
      <color theme="1"/>
      <name val="Arial"/>
      <family val="2"/>
    </font>
    <font>
      <b/>
      <sz val="12"/>
      <color theme="1"/>
      <name val="Calibri"/>
      <family val="2"/>
      <scheme val="minor"/>
    </font>
    <font>
      <b/>
      <sz val="9"/>
      <color indexed="81"/>
      <name val="Tahoma"/>
      <family val="2"/>
    </font>
    <font>
      <sz val="9"/>
      <color indexed="81"/>
      <name val="Tahoma"/>
      <family val="2"/>
    </font>
    <font>
      <sz val="11"/>
      <color indexed="8"/>
      <name val="Arial"/>
      <family val="2"/>
    </font>
    <font>
      <sz val="11"/>
      <name val="Arial"/>
      <family val="2"/>
    </font>
    <font>
      <u/>
      <sz val="12"/>
      <color theme="10"/>
      <name val="Calibri"/>
      <family val="2"/>
      <scheme val="minor"/>
    </font>
    <font>
      <sz val="11"/>
      <color rgb="FF000000"/>
      <name val="Arial"/>
      <family val="2"/>
    </font>
    <font>
      <u/>
      <sz val="11"/>
      <color theme="10"/>
      <name val="Arial"/>
      <family val="2"/>
    </font>
    <font>
      <sz val="12"/>
      <color theme="1"/>
      <name val="Tahoma"/>
      <family val="2"/>
    </font>
    <font>
      <sz val="10"/>
      <color indexed="8"/>
      <name val="Arial"/>
      <family val="2"/>
    </font>
  </fonts>
  <fills count="11">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theme="0"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9"/>
        <bgColor indexed="64"/>
      </patternFill>
    </fill>
    <fill>
      <patternFill patternType="solid">
        <fgColor theme="3" tint="0.59999389629810485"/>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0" fontId="2" fillId="0" borderId="0"/>
    <xf numFmtId="164" fontId="1" fillId="0" borderId="0" applyFont="0" applyFill="0" applyBorder="0" applyAlignment="0" applyProtection="0"/>
    <xf numFmtId="49" fontId="3" fillId="0" borderId="0" applyFill="0" applyBorder="0" applyProtection="0">
      <alignment horizontal="left" vertical="center"/>
    </xf>
    <xf numFmtId="0" fontId="2" fillId="0" borderId="0"/>
    <xf numFmtId="42" fontId="1" fillId="0" borderId="0" applyFont="0" applyFill="0" applyBorder="0" applyAlignment="0" applyProtection="0"/>
    <xf numFmtId="0" fontId="5" fillId="4"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110">
    <xf numFmtId="0" fontId="0" fillId="0" borderId="0" xfId="0"/>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6"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6" fontId="4" fillId="2" borderId="1" xfId="2"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Border="1"/>
    <xf numFmtId="0" fontId="4" fillId="2" borderId="0" xfId="0" applyFont="1" applyFill="1"/>
    <xf numFmtId="0" fontId="4" fillId="2" borderId="0" xfId="0" applyFont="1" applyFill="1" applyBorder="1"/>
    <xf numFmtId="6" fontId="4" fillId="2"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6" applyFont="1" applyFill="1" applyBorder="1" applyAlignment="1">
      <alignment horizontal="center" vertical="center" wrapText="1"/>
    </xf>
    <xf numFmtId="42" fontId="4" fillId="2" borderId="0" xfId="5" applyFont="1" applyFill="1" applyBorder="1"/>
    <xf numFmtId="166" fontId="7" fillId="3" borderId="1" xfId="2" applyNumberFormat="1" applyFont="1" applyFill="1" applyBorder="1" applyAlignment="1">
      <alignment horizontal="center" vertical="center" wrapText="1"/>
    </xf>
    <xf numFmtId="166" fontId="4" fillId="0" borderId="1" xfId="2" applyNumberFormat="1" applyFont="1" applyBorder="1" applyAlignment="1">
      <alignment horizontal="center" vertical="center"/>
    </xf>
    <xf numFmtId="166" fontId="0" fillId="0" borderId="0" xfId="2" applyNumberFormat="1" applyFont="1"/>
    <xf numFmtId="166" fontId="4" fillId="2" borderId="0" xfId="2" applyNumberFormat="1" applyFont="1" applyFill="1" applyBorder="1"/>
    <xf numFmtId="0" fontId="7" fillId="6" borderId="1" xfId="0" applyFont="1" applyFill="1" applyBorder="1" applyAlignment="1">
      <alignment horizontal="center" vertical="center" wrapText="1"/>
    </xf>
    <xf numFmtId="166" fontId="4" fillId="7" borderId="1" xfId="2" applyNumberFormat="1" applyFont="1" applyFill="1" applyBorder="1" applyAlignment="1">
      <alignment horizontal="center" vertical="center" wrapText="1"/>
    </xf>
    <xf numFmtId="0" fontId="0" fillId="2" borderId="0" xfId="0" applyFill="1"/>
    <xf numFmtId="3" fontId="4" fillId="2" borderId="0" xfId="0" applyNumberFormat="1" applyFont="1" applyFill="1"/>
    <xf numFmtId="3" fontId="0" fillId="2" borderId="0" xfId="0" applyNumberFormat="1" applyFill="1"/>
    <xf numFmtId="0" fontId="7" fillId="8"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4" fillId="0" borderId="1" xfId="2"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0" fontId="4" fillId="2" borderId="1" xfId="0" applyFont="1" applyFill="1" applyBorder="1"/>
    <xf numFmtId="0" fontId="4" fillId="2" borderId="1" xfId="0" applyFont="1" applyFill="1" applyBorder="1" applyAlignment="1">
      <alignment horizontal="center" vertical="center"/>
    </xf>
    <xf numFmtId="0" fontId="4" fillId="2" borderId="1" xfId="0" applyFont="1" applyFill="1" applyBorder="1" applyAlignment="1">
      <alignment horizontal="left" wrapText="1"/>
    </xf>
    <xf numFmtId="166" fontId="4" fillId="2" borderId="1" xfId="2" applyNumberFormat="1" applyFont="1" applyFill="1" applyBorder="1"/>
    <xf numFmtId="0" fontId="4" fillId="2" borderId="1" xfId="0" applyFont="1" applyFill="1" applyBorder="1" applyAlignment="1">
      <alignment vertical="center"/>
    </xf>
    <xf numFmtId="165" fontId="4" fillId="2" borderId="1" xfId="0" applyNumberFormat="1" applyFont="1" applyFill="1" applyBorder="1"/>
    <xf numFmtId="0" fontId="9" fillId="0" borderId="0" xfId="0" applyFont="1"/>
    <xf numFmtId="0" fontId="9" fillId="0" borderId="0" xfId="0" applyFont="1" applyAlignment="1">
      <alignment horizontal="center"/>
    </xf>
    <xf numFmtId="0" fontId="0" fillId="0" borderId="0" xfId="0" applyFont="1" applyFill="1"/>
    <xf numFmtId="0" fontId="9" fillId="9" borderId="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0" borderId="0" xfId="0" applyFont="1" applyAlignment="1">
      <alignment horizontal="center" vertical="center" wrapText="1"/>
    </xf>
    <xf numFmtId="0" fontId="0" fillId="2" borderId="1" xfId="0" applyFill="1" applyBorder="1" applyAlignment="1">
      <alignment horizontal="center"/>
    </xf>
    <xf numFmtId="0" fontId="0" fillId="0" borderId="1" xfId="0" applyFont="1" applyFill="1" applyBorder="1" applyAlignment="1">
      <alignment horizontal="center"/>
    </xf>
    <xf numFmtId="0" fontId="0" fillId="2" borderId="1" xfId="0" applyFont="1" applyFill="1" applyBorder="1" applyAlignment="1">
      <alignment horizontal="center"/>
    </xf>
    <xf numFmtId="0" fontId="0" fillId="0" borderId="1" xfId="0" applyBorder="1" applyAlignment="1">
      <alignment horizontal="center"/>
    </xf>
    <xf numFmtId="49" fontId="0" fillId="2" borderId="1" xfId="0" applyNumberFormat="1" applyFill="1" applyBorder="1" applyAlignment="1">
      <alignment horizontal="center"/>
    </xf>
    <xf numFmtId="0" fontId="0" fillId="2" borderId="5" xfId="0" applyFill="1" applyBorder="1" applyAlignment="1">
      <alignment horizontal="center"/>
    </xf>
    <xf numFmtId="0" fontId="0" fillId="0" borderId="1" xfId="0" applyFont="1" applyBorder="1" applyAlignment="1">
      <alignment horizontal="center"/>
    </xf>
    <xf numFmtId="0" fontId="0" fillId="2" borderId="6" xfId="0" applyFill="1" applyBorder="1" applyAlignment="1">
      <alignment horizontal="center"/>
    </xf>
    <xf numFmtId="0" fontId="0" fillId="0" borderId="1" xfId="0" applyFill="1" applyBorder="1" applyAlignment="1">
      <alignment horizontal="center"/>
    </xf>
    <xf numFmtId="0" fontId="10" fillId="0" borderId="1" xfId="0" applyFont="1" applyBorder="1" applyAlignment="1">
      <alignment horizontal="center"/>
    </xf>
    <xf numFmtId="0" fontId="0" fillId="2" borderId="0" xfId="0" applyFill="1" applyBorder="1"/>
    <xf numFmtId="0" fontId="0" fillId="0" borderId="0" xfId="0" applyBorder="1" applyAlignment="1">
      <alignment horizontal="center"/>
    </xf>
    <xf numFmtId="0" fontId="0" fillId="0" borderId="0" xfId="0" applyFill="1" applyBorder="1"/>
    <xf numFmtId="0" fontId="0" fillId="0" borderId="0" xfId="0" applyFont="1" applyFill="1" applyBorder="1"/>
    <xf numFmtId="49" fontId="0" fillId="2" borderId="0" xfId="0" applyNumberFormat="1" applyFill="1" applyBorder="1"/>
    <xf numFmtId="0" fontId="0" fillId="0" borderId="0" xfId="0" applyBorder="1"/>
    <xf numFmtId="0" fontId="0" fillId="2" borderId="1" xfId="0" applyFill="1" applyBorder="1"/>
    <xf numFmtId="0" fontId="0" fillId="0" borderId="1" xfId="0" applyBorder="1"/>
    <xf numFmtId="0" fontId="0" fillId="0" borderId="1" xfId="0" applyFont="1" applyFill="1" applyBorder="1"/>
    <xf numFmtId="0" fontId="0" fillId="0" borderId="1" xfId="0" applyFont="1" applyBorder="1"/>
    <xf numFmtId="49" fontId="0" fillId="2" borderId="1" xfId="0" applyNumberFormat="1" applyFill="1" applyBorder="1"/>
    <xf numFmtId="0" fontId="0" fillId="2" borderId="5" xfId="0" applyFill="1" applyBorder="1"/>
    <xf numFmtId="0" fontId="0" fillId="2" borderId="1" xfId="0" applyFont="1" applyFill="1" applyBorder="1"/>
    <xf numFmtId="0" fontId="0" fillId="0" borderId="0" xfId="0" applyAlignment="1">
      <alignment horizontal="center"/>
    </xf>
    <xf numFmtId="0" fontId="8" fillId="2" borderId="1" xfId="0" applyFont="1" applyFill="1" applyBorder="1" applyAlignment="1">
      <alignment horizontal="center" vertical="center" wrapText="1"/>
    </xf>
    <xf numFmtId="17" fontId="4"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3" fontId="4" fillId="2" borderId="1" xfId="0" applyNumberFormat="1" applyFont="1" applyFill="1" applyBorder="1" applyAlignment="1">
      <alignment horizontal="center" vertical="center" wrapText="1"/>
    </xf>
    <xf numFmtId="42" fontId="4" fillId="2" borderId="1" xfId="5" applyFont="1" applyFill="1" applyBorder="1" applyAlignment="1">
      <alignment horizontal="center" vertical="center" wrapText="1"/>
    </xf>
    <xf numFmtId="9" fontId="4" fillId="2" borderId="1" xfId="8"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67" fontId="4" fillId="2" borderId="1" xfId="7" applyNumberFormat="1" applyFont="1" applyFill="1" applyBorder="1" applyAlignment="1">
      <alignment horizontal="center" vertical="center" wrapText="1"/>
    </xf>
    <xf numFmtId="166" fontId="8" fillId="2" borderId="1" xfId="2"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14" fontId="4" fillId="2" borderId="0" xfId="0" applyNumberFormat="1" applyFont="1" applyFill="1" applyAlignment="1">
      <alignment horizontal="center" vertical="center" wrapText="1"/>
    </xf>
    <xf numFmtId="14" fontId="14" fillId="2" borderId="1" xfId="0" applyNumberFormat="1" applyFont="1" applyFill="1" applyBorder="1" applyAlignment="1">
      <alignment horizontal="center" vertical="center" wrapText="1"/>
    </xf>
    <xf numFmtId="166" fontId="4" fillId="2" borderId="0" xfId="2" applyNumberFormat="1" applyFont="1" applyFill="1" applyBorder="1" applyAlignment="1">
      <alignment horizontal="center" vertical="center" wrapText="1"/>
    </xf>
    <xf numFmtId="42" fontId="4" fillId="2" borderId="0" xfId="5"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7" fillId="10" borderId="1" xfId="0"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 xfId="9" applyFont="1" applyFill="1" applyBorder="1" applyAlignment="1">
      <alignment horizontal="center" vertical="center"/>
    </xf>
    <xf numFmtId="0" fontId="1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66" fontId="4" fillId="2" borderId="1" xfId="2" applyNumberFormat="1" applyFont="1" applyFill="1" applyBorder="1" applyAlignment="1">
      <alignment horizontal="center" vertical="center"/>
    </xf>
    <xf numFmtId="9" fontId="4" fillId="2" borderId="1" xfId="8" applyNumberFormat="1" applyFont="1" applyFill="1" applyBorder="1" applyAlignment="1">
      <alignment horizontal="center" vertical="center" wrapText="1"/>
    </xf>
    <xf numFmtId="0" fontId="0" fillId="0" borderId="7" xfId="0" applyFill="1" applyBorder="1" applyAlignment="1">
      <alignment horizontal="center"/>
    </xf>
    <xf numFmtId="0" fontId="17" fillId="0" borderId="1" xfId="0" applyFont="1" applyBorder="1" applyAlignment="1">
      <alignment horizontal="justify" vertical="center"/>
    </xf>
    <xf numFmtId="0" fontId="16" fillId="2" borderId="1" xfId="9" applyFill="1" applyBorder="1" applyAlignment="1">
      <alignment horizontal="center" vertical="center" wrapText="1"/>
    </xf>
    <xf numFmtId="0" fontId="6" fillId="0" borderId="8" xfId="0" applyFont="1" applyBorder="1" applyAlignment="1">
      <alignment horizontal="center" vertical="center" wrapText="1"/>
    </xf>
    <xf numFmtId="0" fontId="4" fillId="0" borderId="1" xfId="0" applyFont="1" applyBorder="1" applyAlignment="1">
      <alignment horizontal="justify" vertical="center"/>
    </xf>
    <xf numFmtId="0" fontId="19" fillId="0" borderId="1" xfId="0" applyFont="1" applyBorder="1" applyAlignment="1">
      <alignment horizontal="left" vertical="center" indent="4"/>
    </xf>
    <xf numFmtId="0" fontId="16" fillId="0" borderId="1" xfId="9" applyBorder="1"/>
    <xf numFmtId="0" fontId="19" fillId="0" borderId="1" xfId="0" applyFont="1" applyBorder="1"/>
    <xf numFmtId="166" fontId="4" fillId="2" borderId="0" xfId="0" applyNumberFormat="1" applyFont="1" applyFill="1" applyBorder="1"/>
    <xf numFmtId="42" fontId="4" fillId="2" borderId="0" xfId="0" applyNumberFormat="1" applyFont="1" applyFill="1" applyAlignment="1">
      <alignment horizontal="center" vertical="center"/>
    </xf>
    <xf numFmtId="3" fontId="4" fillId="2" borderId="0" xfId="0" applyNumberFormat="1" applyFont="1" applyFill="1" applyBorder="1" applyAlignment="1">
      <alignment horizontal="center" vertical="center" wrapText="1"/>
    </xf>
    <xf numFmtId="0" fontId="20" fillId="0" borderId="5" xfId="0" applyFont="1" applyBorder="1" applyAlignment="1">
      <alignment vertical="center"/>
    </xf>
    <xf numFmtId="0" fontId="20" fillId="0" borderId="9" xfId="0" applyFont="1" applyBorder="1" applyAlignment="1">
      <alignment vertical="center"/>
    </xf>
    <xf numFmtId="0" fontId="20" fillId="0" borderId="8" xfId="0" applyFont="1" applyBorder="1" applyAlignment="1">
      <alignment vertical="center"/>
    </xf>
    <xf numFmtId="0" fontId="4" fillId="2" borderId="0" xfId="0" applyFont="1" applyFill="1" applyAlignment="1">
      <alignment horizontal="justify" vertical="center" wrapText="1"/>
    </xf>
    <xf numFmtId="0" fontId="11" fillId="0" borderId="0" xfId="0" applyFont="1" applyAlignment="1">
      <alignment horizontal="center"/>
    </xf>
  </cellXfs>
  <cellStyles count="10">
    <cellStyle name="BodyStyle" xfId="3"/>
    <cellStyle name="Bueno" xfId="6" builtinId="26"/>
    <cellStyle name="Hipervínculo" xfId="9" builtinId="8"/>
    <cellStyle name="Millares" xfId="7" builtinId="3"/>
    <cellStyle name="Moneda" xfId="2" builtinId="4"/>
    <cellStyle name="Moneda [0]" xfId="5" builtinId="7"/>
    <cellStyle name="Normal" xfId="0" builtinId="0"/>
    <cellStyle name="Normal 2" xfId="1"/>
    <cellStyle name="Normal 4" xfId="4"/>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elkinalonso2006@hotmail.com" TargetMode="External"/><Relationship Id="rId18" Type="http://schemas.openxmlformats.org/officeDocument/2006/relationships/hyperlink" Target="mailto:licitaciones1@Lmpromocionales.com" TargetMode="External"/><Relationship Id="rId26" Type="http://schemas.openxmlformats.org/officeDocument/2006/relationships/hyperlink" Target="mailto:info@ipsprosalud.com" TargetMode="External"/><Relationship Id="rId39" Type="http://schemas.openxmlformats.org/officeDocument/2006/relationships/hyperlink" Target="mailto:gerencia@centrooriente.com" TargetMode="External"/><Relationship Id="rId21" Type="http://schemas.openxmlformats.org/officeDocument/2006/relationships/hyperlink" Target="mailto:lidetec@Une.net.co" TargetMode="External"/><Relationship Id="rId34" Type="http://schemas.openxmlformats.org/officeDocument/2006/relationships/hyperlink" Target="mailto:clubcapitalsas@gmail.com" TargetMode="External"/><Relationship Id="rId42" Type="http://schemas.openxmlformats.org/officeDocument/2006/relationships/hyperlink" Target="mailto:administracion@zavel.com.co" TargetMode="External"/><Relationship Id="rId7" Type="http://schemas.openxmlformats.org/officeDocument/2006/relationships/hyperlink" Target="mailto:PETRO252011@HOTMAIL.COM" TargetMode="External"/><Relationship Id="rId2" Type="http://schemas.openxmlformats.org/officeDocument/2006/relationships/hyperlink" Target="mailto:licitaciones@yubarta.com" TargetMode="External"/><Relationship Id="rId16" Type="http://schemas.openxmlformats.org/officeDocument/2006/relationships/hyperlink" Target="mailto:impresmed@gmail.com" TargetMode="External"/><Relationship Id="rId29" Type="http://schemas.openxmlformats.org/officeDocument/2006/relationships/hyperlink" Target="mailto:info@starservices.com.co" TargetMode="External"/><Relationship Id="rId1" Type="http://schemas.openxmlformats.org/officeDocument/2006/relationships/hyperlink" Target="mailto:licitaciones@yubarta.com" TargetMode="External"/><Relationship Id="rId6" Type="http://schemas.openxmlformats.org/officeDocument/2006/relationships/hyperlink" Target="mailto:scoronado@colombina.com" TargetMode="External"/><Relationship Id="rId11" Type="http://schemas.openxmlformats.org/officeDocument/2006/relationships/hyperlink" Target="mailto:davdistribuidora2803@gmail.com" TargetMode="External"/><Relationship Id="rId24" Type="http://schemas.openxmlformats.org/officeDocument/2006/relationships/hyperlink" Target="mailto:increaconsultores.sas@gmail.com" TargetMode="External"/><Relationship Id="rId32" Type="http://schemas.openxmlformats.org/officeDocument/2006/relationships/hyperlink" Target="mailto:grupoadneventos@gmail.com" TargetMode="External"/><Relationship Id="rId37" Type="http://schemas.openxmlformats.org/officeDocument/2006/relationships/hyperlink" Target="mailto:COMERCIAL@MPSOLUTEC.COM" TargetMode="External"/><Relationship Id="rId40" Type="http://schemas.openxmlformats.org/officeDocument/2006/relationships/hyperlink" Target="mailto:davdistribuidora2803@gmail.com" TargetMode="External"/><Relationship Id="rId45" Type="http://schemas.openxmlformats.org/officeDocument/2006/relationships/hyperlink" Target="mailto:technoaires@yahoo.com" TargetMode="External"/><Relationship Id="rId5" Type="http://schemas.openxmlformats.org/officeDocument/2006/relationships/hyperlink" Target="mailto:h.mariangiapartado2013@gmail.com" TargetMode="External"/><Relationship Id="rId15" Type="http://schemas.openxmlformats.org/officeDocument/2006/relationships/hyperlink" Target="mailto:Contabilidad@elzarzal.com" TargetMode="External"/><Relationship Id="rId23" Type="http://schemas.openxmlformats.org/officeDocument/2006/relationships/hyperlink" Target="mailto:avaips@hotmail.com" TargetMode="External"/><Relationship Id="rId28" Type="http://schemas.openxmlformats.org/officeDocument/2006/relationships/hyperlink" Target="mailto:megaservicegvm@hotmail.com" TargetMode="External"/><Relationship Id="rId36" Type="http://schemas.openxmlformats.org/officeDocument/2006/relationships/hyperlink" Target="mailto:gerenciacomercial@solinsas.com" TargetMode="External"/><Relationship Id="rId10" Type="http://schemas.openxmlformats.org/officeDocument/2006/relationships/hyperlink" Target="mailto:davdistribuidora2803@gmail.com" TargetMode="External"/><Relationship Id="rId19" Type="http://schemas.openxmlformats.org/officeDocument/2006/relationships/hyperlink" Target="mailto:licitacionesliccont@gmail.com" TargetMode="External"/><Relationship Id="rId31" Type="http://schemas.openxmlformats.org/officeDocument/2006/relationships/hyperlink" Target="mailto:ventas@tecnicosya.com.co" TargetMode="External"/><Relationship Id="rId44" Type="http://schemas.openxmlformats.org/officeDocument/2006/relationships/hyperlink" Target="mailto:edslosminerosquibdo@gmail.com" TargetMode="External"/><Relationship Id="rId4" Type="http://schemas.openxmlformats.org/officeDocument/2006/relationships/hyperlink" Target="mailto:spartashoes@hotmail.com" TargetMode="External"/><Relationship Id="rId9" Type="http://schemas.openxmlformats.org/officeDocument/2006/relationships/hyperlink" Target="mailto:davdistribuidora2803@gmail.com" TargetMode="External"/><Relationship Id="rId14" Type="http://schemas.openxmlformats.org/officeDocument/2006/relationships/hyperlink" Target="mailto:davdistribuidora2803@gmail.com" TargetMode="External"/><Relationship Id="rId22" Type="http://schemas.openxmlformats.org/officeDocument/2006/relationships/hyperlink" Target="mailto:ecocontroles@hotmail.com" TargetMode="External"/><Relationship Id="rId27" Type="http://schemas.openxmlformats.org/officeDocument/2006/relationships/hyperlink" Target="mailto:insumoscleanhouse@gmail.com" TargetMode="External"/><Relationship Id="rId30" Type="http://schemas.openxmlformats.org/officeDocument/2006/relationships/hyperlink" Target="mailto:maxiarepas@une.net.co" TargetMode="External"/><Relationship Id="rId35" Type="http://schemas.openxmlformats.org/officeDocument/2006/relationships/hyperlink" Target="mailto:maqdieselsas@gmail.com" TargetMode="External"/><Relationship Id="rId43" Type="http://schemas.openxmlformats.org/officeDocument/2006/relationships/hyperlink" Target="mailto:estacionlaparrilla@yahoo.es" TargetMode="External"/><Relationship Id="rId8" Type="http://schemas.openxmlformats.org/officeDocument/2006/relationships/hyperlink" Target="mailto:nelsyvega@hotmail.com" TargetMode="External"/><Relationship Id="rId3" Type="http://schemas.openxmlformats.org/officeDocument/2006/relationships/hyperlink" Target="mailto:spartashoes@hotmail.com" TargetMode="External"/><Relationship Id="rId12" Type="http://schemas.openxmlformats.org/officeDocument/2006/relationships/hyperlink" Target="mailto:jorge_bustamante@comestiblesdan.com.co" TargetMode="External"/><Relationship Id="rId17" Type="http://schemas.openxmlformats.org/officeDocument/2006/relationships/hyperlink" Target="mailto:comercial@firmedica.com" TargetMode="External"/><Relationship Id="rId25" Type="http://schemas.openxmlformats.org/officeDocument/2006/relationships/hyperlink" Target="mailto:gerencia@ingenieriadeprocesoshc.com" TargetMode="External"/><Relationship Id="rId33" Type="http://schemas.openxmlformats.org/officeDocument/2006/relationships/hyperlink" Target="mailto:njudiciales@grupo-exito.com" TargetMode="External"/><Relationship Id="rId38" Type="http://schemas.openxmlformats.org/officeDocument/2006/relationships/hyperlink" Target="mailto:pacificsalidips@gmail.com" TargetMode="External"/><Relationship Id="rId46" Type="http://schemas.openxmlformats.org/officeDocument/2006/relationships/printerSettings" Target="../printerSettings/printerSettings2.bin"/><Relationship Id="rId20" Type="http://schemas.openxmlformats.org/officeDocument/2006/relationships/hyperlink" Target="mailto:licitacionesliccont@gmail.com" TargetMode="External"/><Relationship Id="rId41" Type="http://schemas.openxmlformats.org/officeDocument/2006/relationships/hyperlink" Target="mailto:maxiarepas@une.net.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hyperlink" Target="https://colombiacompra.coupahost.com/suppliers/show/647" TargetMode="External"/><Relationship Id="rId1" Type="http://schemas.openxmlformats.org/officeDocument/2006/relationships/hyperlink" Target="https://colombiacompra.coupahost.com/suppliers/show/6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67"/>
  <sheetViews>
    <sheetView tabSelected="1" zoomScale="60" zoomScaleNormal="60" workbookViewId="0">
      <pane ySplit="1" topLeftCell="A2" activePane="bottomLeft" state="frozen"/>
      <selection pane="bottomLeft" activeCell="G4" sqref="G4"/>
    </sheetView>
  </sheetViews>
  <sheetFormatPr baseColWidth="10" defaultRowHeight="14.25" x14ac:dyDescent="0.2"/>
  <cols>
    <col min="1" max="1" width="25.875" style="1" customWidth="1"/>
    <col min="2" max="2" width="12.875" style="33" customWidth="1"/>
    <col min="3" max="4" width="25.125" style="33" customWidth="1"/>
    <col min="5" max="5" width="18" style="32" customWidth="1"/>
    <col min="6" max="6" width="15" style="32" customWidth="1"/>
    <col min="7" max="7" width="15.625" style="32" customWidth="1"/>
    <col min="8" max="8" width="22.625" style="34" customWidth="1"/>
    <col min="9" max="9" width="19.625" style="32" customWidth="1"/>
    <col min="10" max="10" width="43.5" style="32" customWidth="1"/>
    <col min="11" max="11" width="18.625" style="35" customWidth="1"/>
    <col min="12" max="12" width="23.625" style="32" customWidth="1"/>
    <col min="13" max="13" width="35.625" style="32" customWidth="1"/>
    <col min="14" max="14" width="37.25" style="32" customWidth="1"/>
    <col min="15" max="15" width="33.625" style="36" customWidth="1"/>
    <col min="16" max="16" width="12.875" style="33" customWidth="1"/>
    <col min="17" max="17" width="21.25" style="32" customWidth="1"/>
    <col min="18" max="18" width="16.5" style="32" customWidth="1"/>
    <col min="19" max="19" width="78.875" style="37" customWidth="1"/>
    <col min="20" max="20" width="20.375" style="32" customWidth="1"/>
    <col min="21" max="21" width="17.625" style="32" customWidth="1"/>
    <col min="22" max="22" width="29.625" style="32" customWidth="1"/>
    <col min="23" max="23" width="23.625" style="32" customWidth="1"/>
    <col min="24" max="24" width="27.625" style="32" customWidth="1"/>
    <col min="25" max="25" width="12.25" style="32" customWidth="1"/>
    <col min="26" max="26" width="44.625" style="32" customWidth="1"/>
    <col min="27" max="27" width="16.25" style="35" customWidth="1"/>
    <col min="28" max="28" width="23.375" style="32" customWidth="1"/>
    <col min="29" max="29" width="29.375" style="32" customWidth="1"/>
    <col min="30" max="30" width="41.5" style="32" customWidth="1"/>
    <col min="31" max="31" width="45.5" style="32" hidden="1" customWidth="1"/>
    <col min="32" max="16384" width="11" style="11"/>
  </cols>
  <sheetData>
    <row r="1" spans="1:31" ht="45" x14ac:dyDescent="0.2">
      <c r="A1" s="6" t="s">
        <v>0</v>
      </c>
      <c r="B1" s="6" t="s">
        <v>1</v>
      </c>
      <c r="C1" s="6" t="s">
        <v>26</v>
      </c>
      <c r="D1" s="6" t="s">
        <v>1448</v>
      </c>
      <c r="E1" s="6" t="s">
        <v>12</v>
      </c>
      <c r="F1" s="6" t="s">
        <v>2</v>
      </c>
      <c r="G1" s="6" t="s">
        <v>3</v>
      </c>
      <c r="H1" s="6" t="s">
        <v>13</v>
      </c>
      <c r="I1" s="6" t="s">
        <v>25</v>
      </c>
      <c r="J1" s="6" t="s">
        <v>4</v>
      </c>
      <c r="K1" s="17" t="s">
        <v>5</v>
      </c>
      <c r="L1" s="6" t="s">
        <v>6</v>
      </c>
      <c r="M1" s="6" t="s">
        <v>7</v>
      </c>
      <c r="N1" s="6" t="s">
        <v>8</v>
      </c>
      <c r="O1" s="6" t="s">
        <v>14</v>
      </c>
      <c r="P1" s="6" t="s">
        <v>15</v>
      </c>
      <c r="Q1" s="6" t="s">
        <v>16</v>
      </c>
      <c r="R1" s="6" t="s">
        <v>141</v>
      </c>
      <c r="S1" s="6" t="s">
        <v>17</v>
      </c>
      <c r="T1" s="6" t="s">
        <v>27</v>
      </c>
      <c r="U1" s="6" t="s">
        <v>9</v>
      </c>
      <c r="V1" s="6" t="s">
        <v>10</v>
      </c>
      <c r="W1" s="6" t="s">
        <v>18</v>
      </c>
      <c r="X1" s="6" t="s">
        <v>19</v>
      </c>
      <c r="Y1" s="6" t="s">
        <v>20</v>
      </c>
      <c r="Z1" s="6" t="s">
        <v>11</v>
      </c>
      <c r="AA1" s="17" t="s">
        <v>21</v>
      </c>
      <c r="AB1" s="6" t="s">
        <v>22</v>
      </c>
      <c r="AC1" s="6" t="s">
        <v>23</v>
      </c>
      <c r="AD1" s="6" t="s">
        <v>24</v>
      </c>
      <c r="AE1" s="31" t="s">
        <v>302</v>
      </c>
    </row>
    <row r="2" spans="1:31" s="8" customFormat="1" ht="156.75" x14ac:dyDescent="0.25">
      <c r="A2" s="1" t="s">
        <v>648</v>
      </c>
      <c r="B2" s="2">
        <v>44186</v>
      </c>
      <c r="C2" s="1" t="s">
        <v>250</v>
      </c>
      <c r="D2" s="1" t="s">
        <v>1430</v>
      </c>
      <c r="E2" s="1" t="s">
        <v>71</v>
      </c>
      <c r="F2" s="1" t="s">
        <v>72</v>
      </c>
      <c r="G2" s="1" t="s">
        <v>70</v>
      </c>
      <c r="H2" s="1" t="s">
        <v>70</v>
      </c>
      <c r="I2" s="1" t="s">
        <v>74</v>
      </c>
      <c r="J2" s="1" t="s">
        <v>251</v>
      </c>
      <c r="K2" s="5">
        <v>1000000000</v>
      </c>
      <c r="L2" s="1">
        <v>3921</v>
      </c>
      <c r="M2" s="1" t="s">
        <v>576</v>
      </c>
      <c r="N2" s="1" t="s">
        <v>577</v>
      </c>
      <c r="O2" s="1" t="s">
        <v>285</v>
      </c>
      <c r="P2" s="2">
        <v>44186</v>
      </c>
      <c r="Q2" s="2">
        <v>44216</v>
      </c>
      <c r="R2" s="2">
        <v>44225</v>
      </c>
      <c r="S2" s="4" t="s">
        <v>571</v>
      </c>
      <c r="T2" s="2">
        <v>44228</v>
      </c>
      <c r="U2" s="1" t="s">
        <v>572</v>
      </c>
      <c r="V2" s="1" t="s">
        <v>253</v>
      </c>
      <c r="W2" s="2">
        <v>44238</v>
      </c>
      <c r="X2" s="4" t="s">
        <v>552</v>
      </c>
      <c r="Y2" s="2">
        <v>44237</v>
      </c>
      <c r="Z2" s="4" t="s">
        <v>570</v>
      </c>
      <c r="AA2" s="5">
        <v>1000000000</v>
      </c>
      <c r="AB2" s="1">
        <v>400004499</v>
      </c>
      <c r="AC2" s="2">
        <v>44239</v>
      </c>
      <c r="AD2" s="1" t="s">
        <v>72</v>
      </c>
      <c r="AE2" s="1"/>
    </row>
    <row r="3" spans="1:31" s="8" customFormat="1" ht="156.75" x14ac:dyDescent="0.25">
      <c r="A3" s="1" t="s">
        <v>648</v>
      </c>
      <c r="B3" s="2">
        <v>44186</v>
      </c>
      <c r="C3" s="1" t="s">
        <v>254</v>
      </c>
      <c r="D3" s="1" t="s">
        <v>1431</v>
      </c>
      <c r="E3" s="1" t="s">
        <v>71</v>
      </c>
      <c r="F3" s="1" t="s">
        <v>72</v>
      </c>
      <c r="G3" s="1" t="s">
        <v>70</v>
      </c>
      <c r="H3" s="1" t="s">
        <v>70</v>
      </c>
      <c r="I3" s="1" t="s">
        <v>74</v>
      </c>
      <c r="J3" s="1" t="s">
        <v>120</v>
      </c>
      <c r="K3" s="5">
        <v>1000000000</v>
      </c>
      <c r="L3" s="1">
        <v>3721</v>
      </c>
      <c r="M3" s="1" t="s">
        <v>600</v>
      </c>
      <c r="N3" s="1" t="s">
        <v>601</v>
      </c>
      <c r="O3" s="1" t="s">
        <v>286</v>
      </c>
      <c r="P3" s="2">
        <v>44186</v>
      </c>
      <c r="Q3" s="2">
        <v>44216</v>
      </c>
      <c r="R3" s="2">
        <v>44225</v>
      </c>
      <c r="S3" s="4" t="s">
        <v>573</v>
      </c>
      <c r="T3" s="2">
        <v>44228</v>
      </c>
      <c r="U3" s="1" t="s">
        <v>572</v>
      </c>
      <c r="V3" s="1" t="s">
        <v>253</v>
      </c>
      <c r="W3" s="2">
        <v>44237</v>
      </c>
      <c r="X3" s="4" t="s">
        <v>548</v>
      </c>
      <c r="Y3" s="2">
        <v>44237</v>
      </c>
      <c r="Z3" s="4" t="s">
        <v>574</v>
      </c>
      <c r="AA3" s="5">
        <v>1000000000</v>
      </c>
      <c r="AB3" s="1">
        <v>400004504</v>
      </c>
      <c r="AC3" s="2">
        <v>44238</v>
      </c>
      <c r="AD3" s="1" t="s">
        <v>72</v>
      </c>
      <c r="AE3" s="1"/>
    </row>
    <row r="4" spans="1:31" s="8" customFormat="1" ht="156.75" x14ac:dyDescent="0.25">
      <c r="A4" s="1" t="s">
        <v>648</v>
      </c>
      <c r="B4" s="2">
        <v>44186</v>
      </c>
      <c r="C4" s="1" t="s">
        <v>255</v>
      </c>
      <c r="D4" s="1" t="s">
        <v>1432</v>
      </c>
      <c r="E4" s="1" t="s">
        <v>71</v>
      </c>
      <c r="F4" s="1" t="s">
        <v>72</v>
      </c>
      <c r="G4" s="1" t="s">
        <v>73</v>
      </c>
      <c r="H4" s="1" t="s">
        <v>233</v>
      </c>
      <c r="I4" s="1" t="s">
        <v>74</v>
      </c>
      <c r="J4" s="1" t="s">
        <v>266</v>
      </c>
      <c r="K4" s="5">
        <v>400000000</v>
      </c>
      <c r="L4" s="1">
        <v>3521</v>
      </c>
      <c r="M4" s="1" t="s">
        <v>602</v>
      </c>
      <c r="N4" s="1" t="s">
        <v>603</v>
      </c>
      <c r="O4" s="1" t="s">
        <v>287</v>
      </c>
      <c r="P4" s="2">
        <v>44193</v>
      </c>
      <c r="Q4" s="2">
        <v>44216</v>
      </c>
      <c r="R4" s="2">
        <v>44223</v>
      </c>
      <c r="S4" s="2" t="s">
        <v>575</v>
      </c>
      <c r="T4" s="2">
        <v>44224</v>
      </c>
      <c r="U4" s="1" t="s">
        <v>572</v>
      </c>
      <c r="V4" s="1" t="s">
        <v>253</v>
      </c>
      <c r="W4" s="2">
        <v>44231</v>
      </c>
      <c r="X4" s="4" t="s">
        <v>536</v>
      </c>
      <c r="Y4" s="2">
        <v>44231</v>
      </c>
      <c r="Z4" s="4" t="s">
        <v>574</v>
      </c>
      <c r="AA4" s="5">
        <v>400000000</v>
      </c>
      <c r="AB4" s="1">
        <v>400004485</v>
      </c>
      <c r="AC4" s="2">
        <v>44225</v>
      </c>
      <c r="AD4" s="1" t="s">
        <v>72</v>
      </c>
      <c r="AE4" s="1"/>
    </row>
    <row r="5" spans="1:31" s="8" customFormat="1" ht="156.75" x14ac:dyDescent="0.25">
      <c r="A5" s="1" t="s">
        <v>648</v>
      </c>
      <c r="B5" s="2">
        <v>44186</v>
      </c>
      <c r="C5" s="1" t="s">
        <v>256</v>
      </c>
      <c r="D5" s="1" t="s">
        <v>1433</v>
      </c>
      <c r="E5" s="1" t="s">
        <v>284</v>
      </c>
      <c r="F5" s="1" t="s">
        <v>72</v>
      </c>
      <c r="G5" s="1" t="s">
        <v>73</v>
      </c>
      <c r="H5" s="1" t="s">
        <v>233</v>
      </c>
      <c r="I5" s="1" t="s">
        <v>74</v>
      </c>
      <c r="J5" s="1" t="s">
        <v>112</v>
      </c>
      <c r="K5" s="5">
        <v>150000000</v>
      </c>
      <c r="L5" s="1">
        <v>3421</v>
      </c>
      <c r="M5" s="1" t="s">
        <v>576</v>
      </c>
      <c r="N5" s="1" t="s">
        <v>577</v>
      </c>
      <c r="O5" s="1" t="s">
        <v>287</v>
      </c>
      <c r="P5" s="2">
        <v>44193</v>
      </c>
      <c r="Q5" s="2">
        <v>44216</v>
      </c>
      <c r="R5" s="2">
        <v>44223</v>
      </c>
      <c r="S5" s="4" t="s">
        <v>578</v>
      </c>
      <c r="T5" s="2">
        <v>44224</v>
      </c>
      <c r="U5" s="1" t="s">
        <v>572</v>
      </c>
      <c r="V5" s="1" t="s">
        <v>253</v>
      </c>
      <c r="W5" s="2">
        <v>44231</v>
      </c>
      <c r="X5" s="4" t="s">
        <v>540</v>
      </c>
      <c r="Y5" s="2">
        <v>44231</v>
      </c>
      <c r="Z5" s="4" t="s">
        <v>574</v>
      </c>
      <c r="AA5" s="5">
        <v>150000000</v>
      </c>
      <c r="AB5" s="1">
        <v>400004494</v>
      </c>
      <c r="AC5" s="2">
        <v>44232</v>
      </c>
      <c r="AD5" s="1" t="s">
        <v>72</v>
      </c>
      <c r="AE5" s="1"/>
    </row>
    <row r="6" spans="1:31" s="8" customFormat="1" ht="156.75" x14ac:dyDescent="0.25">
      <c r="A6" s="1" t="s">
        <v>648</v>
      </c>
      <c r="B6" s="2">
        <v>44186</v>
      </c>
      <c r="C6" s="1" t="s">
        <v>257</v>
      </c>
      <c r="D6" s="1" t="s">
        <v>1434</v>
      </c>
      <c r="E6" s="1" t="s">
        <v>284</v>
      </c>
      <c r="F6" s="1" t="s">
        <v>72</v>
      </c>
      <c r="G6" s="1" t="s">
        <v>73</v>
      </c>
      <c r="H6" s="1" t="s">
        <v>233</v>
      </c>
      <c r="I6" s="1" t="s">
        <v>74</v>
      </c>
      <c r="J6" s="1" t="s">
        <v>267</v>
      </c>
      <c r="K6" s="5">
        <v>120000000</v>
      </c>
      <c r="L6" s="1">
        <v>2121</v>
      </c>
      <c r="M6" s="1" t="s">
        <v>579</v>
      </c>
      <c r="N6" s="1" t="s">
        <v>580</v>
      </c>
      <c r="O6" s="1" t="s">
        <v>287</v>
      </c>
      <c r="P6" s="2">
        <v>44193</v>
      </c>
      <c r="Q6" s="2">
        <v>44211</v>
      </c>
      <c r="R6" s="2">
        <v>44218</v>
      </c>
      <c r="S6" s="4" t="s">
        <v>582</v>
      </c>
      <c r="T6" s="2">
        <v>44221</v>
      </c>
      <c r="U6" s="1" t="s">
        <v>572</v>
      </c>
      <c r="V6" s="1" t="s">
        <v>253</v>
      </c>
      <c r="W6" s="2">
        <v>44231</v>
      </c>
      <c r="X6" s="4" t="s">
        <v>295</v>
      </c>
      <c r="Y6" s="2">
        <v>44228</v>
      </c>
      <c r="Z6" s="4" t="s">
        <v>581</v>
      </c>
      <c r="AA6" s="5">
        <v>120000000</v>
      </c>
      <c r="AB6" s="1">
        <v>400004486</v>
      </c>
      <c r="AC6" s="2">
        <v>44232</v>
      </c>
      <c r="AD6" s="1" t="s">
        <v>72</v>
      </c>
      <c r="AE6" s="1"/>
    </row>
    <row r="7" spans="1:31" s="8" customFormat="1" ht="156.75" x14ac:dyDescent="0.25">
      <c r="A7" s="1" t="s">
        <v>648</v>
      </c>
      <c r="B7" s="2">
        <v>44186</v>
      </c>
      <c r="C7" s="1" t="s">
        <v>258</v>
      </c>
      <c r="D7" s="1" t="s">
        <v>1435</v>
      </c>
      <c r="E7" s="1" t="s">
        <v>284</v>
      </c>
      <c r="F7" s="1" t="s">
        <v>72</v>
      </c>
      <c r="G7" s="1" t="s">
        <v>73</v>
      </c>
      <c r="H7" s="1" t="s">
        <v>233</v>
      </c>
      <c r="I7" s="1" t="s">
        <v>74</v>
      </c>
      <c r="J7" s="1" t="s">
        <v>122</v>
      </c>
      <c r="K7" s="5">
        <v>80000000</v>
      </c>
      <c r="L7" s="1">
        <v>2221</v>
      </c>
      <c r="M7" s="1" t="s">
        <v>576</v>
      </c>
      <c r="N7" s="1" t="s">
        <v>577</v>
      </c>
      <c r="O7" s="1" t="s">
        <v>287</v>
      </c>
      <c r="P7" s="2">
        <v>44193</v>
      </c>
      <c r="Q7" s="2">
        <v>44210</v>
      </c>
      <c r="R7" s="2">
        <v>44216</v>
      </c>
      <c r="S7" s="4" t="s">
        <v>583</v>
      </c>
      <c r="T7" s="2">
        <v>44216</v>
      </c>
      <c r="U7" s="1" t="s">
        <v>572</v>
      </c>
      <c r="V7" s="1" t="s">
        <v>253</v>
      </c>
      <c r="W7" s="2">
        <v>44223</v>
      </c>
      <c r="X7" s="4" t="s">
        <v>293</v>
      </c>
      <c r="Y7" s="2">
        <v>44223</v>
      </c>
      <c r="Z7" s="4" t="s">
        <v>148</v>
      </c>
      <c r="AA7" s="5">
        <v>80000000</v>
      </c>
      <c r="AB7" s="1">
        <v>400004497</v>
      </c>
      <c r="AC7" s="2">
        <v>44224</v>
      </c>
      <c r="AD7" s="1" t="s">
        <v>72</v>
      </c>
      <c r="AE7" s="1"/>
    </row>
    <row r="8" spans="1:31" s="8" customFormat="1" ht="156.75" x14ac:dyDescent="0.25">
      <c r="A8" s="1" t="s">
        <v>648</v>
      </c>
      <c r="B8" s="2">
        <v>44186</v>
      </c>
      <c r="C8" s="1" t="s">
        <v>259</v>
      </c>
      <c r="D8" s="1" t="s">
        <v>1436</v>
      </c>
      <c r="E8" s="1" t="s">
        <v>284</v>
      </c>
      <c r="F8" s="1" t="s">
        <v>72</v>
      </c>
      <c r="G8" s="1" t="s">
        <v>73</v>
      </c>
      <c r="H8" s="1" t="s">
        <v>233</v>
      </c>
      <c r="I8" s="1" t="s">
        <v>74</v>
      </c>
      <c r="J8" s="1" t="s">
        <v>110</v>
      </c>
      <c r="K8" s="5">
        <v>300000000</v>
      </c>
      <c r="L8" s="1">
        <v>2321</v>
      </c>
      <c r="M8" s="1" t="s">
        <v>576</v>
      </c>
      <c r="N8" s="1" t="s">
        <v>577</v>
      </c>
      <c r="O8" s="1" t="s">
        <v>288</v>
      </c>
      <c r="P8" s="2">
        <v>44194</v>
      </c>
      <c r="Q8" s="2">
        <v>44211</v>
      </c>
      <c r="R8" s="2">
        <v>44218</v>
      </c>
      <c r="S8" s="4" t="s">
        <v>584</v>
      </c>
      <c r="T8" s="2">
        <v>44221</v>
      </c>
      <c r="U8" s="1" t="s">
        <v>572</v>
      </c>
      <c r="V8" s="1" t="s">
        <v>253</v>
      </c>
      <c r="W8" s="2">
        <v>44228</v>
      </c>
      <c r="X8" s="4" t="s">
        <v>297</v>
      </c>
      <c r="Y8" s="2">
        <v>44228</v>
      </c>
      <c r="Z8" s="4" t="s">
        <v>146</v>
      </c>
      <c r="AA8" s="5">
        <v>300000000</v>
      </c>
      <c r="AB8" s="1">
        <v>400004503</v>
      </c>
      <c r="AC8" s="2">
        <v>44229</v>
      </c>
      <c r="AD8" s="1" t="s">
        <v>72</v>
      </c>
      <c r="AE8" s="1"/>
    </row>
    <row r="9" spans="1:31" s="8" customFormat="1" ht="156.75" x14ac:dyDescent="0.25">
      <c r="A9" s="1" t="s">
        <v>648</v>
      </c>
      <c r="B9" s="2">
        <v>44186</v>
      </c>
      <c r="C9" s="1" t="s">
        <v>260</v>
      </c>
      <c r="D9" s="1" t="s">
        <v>1437</v>
      </c>
      <c r="E9" s="1" t="s">
        <v>71</v>
      </c>
      <c r="F9" s="1" t="s">
        <v>72</v>
      </c>
      <c r="G9" s="1" t="s">
        <v>73</v>
      </c>
      <c r="H9" s="1" t="s">
        <v>233</v>
      </c>
      <c r="I9" s="1" t="s">
        <v>74</v>
      </c>
      <c r="J9" s="1" t="s">
        <v>111</v>
      </c>
      <c r="K9" s="5">
        <v>250000000</v>
      </c>
      <c r="L9" s="1">
        <v>2421</v>
      </c>
      <c r="M9" s="1" t="s">
        <v>576</v>
      </c>
      <c r="N9" s="1" t="s">
        <v>577</v>
      </c>
      <c r="O9" s="1" t="s">
        <v>290</v>
      </c>
      <c r="P9" s="2">
        <v>44194</v>
      </c>
      <c r="Q9" s="2">
        <v>44211</v>
      </c>
      <c r="R9" s="2">
        <v>44218</v>
      </c>
      <c r="S9" s="4" t="s">
        <v>585</v>
      </c>
      <c r="T9" s="2">
        <v>44221</v>
      </c>
      <c r="U9" s="1" t="s">
        <v>572</v>
      </c>
      <c r="V9" s="1" t="s">
        <v>253</v>
      </c>
      <c r="W9" s="2">
        <v>44228</v>
      </c>
      <c r="X9" s="4" t="s">
        <v>534</v>
      </c>
      <c r="Y9" s="2">
        <v>44228</v>
      </c>
      <c r="Z9" s="4" t="s">
        <v>586</v>
      </c>
      <c r="AA9" s="5">
        <v>250000000</v>
      </c>
      <c r="AB9" s="1" t="s">
        <v>825</v>
      </c>
      <c r="AC9" s="2">
        <v>44229</v>
      </c>
      <c r="AD9" s="1" t="s">
        <v>72</v>
      </c>
      <c r="AE9" s="1"/>
    </row>
    <row r="10" spans="1:31" s="8" customFormat="1" ht="156.75" x14ac:dyDescent="0.25">
      <c r="A10" s="1" t="s">
        <v>648</v>
      </c>
      <c r="B10" s="2">
        <v>44186</v>
      </c>
      <c r="C10" s="1" t="s">
        <v>261</v>
      </c>
      <c r="D10" s="1" t="s">
        <v>1438</v>
      </c>
      <c r="E10" s="1" t="s">
        <v>71</v>
      </c>
      <c r="F10" s="1" t="s">
        <v>72</v>
      </c>
      <c r="G10" s="1" t="s">
        <v>73</v>
      </c>
      <c r="H10" s="1" t="s">
        <v>233</v>
      </c>
      <c r="I10" s="1" t="s">
        <v>74</v>
      </c>
      <c r="J10" s="1" t="s">
        <v>268</v>
      </c>
      <c r="K10" s="5">
        <v>400000000</v>
      </c>
      <c r="L10" s="1">
        <v>3621</v>
      </c>
      <c r="M10" s="1" t="s">
        <v>587</v>
      </c>
      <c r="N10" s="1" t="s">
        <v>588</v>
      </c>
      <c r="O10" s="1" t="s">
        <v>289</v>
      </c>
      <c r="P10" s="2">
        <v>44194</v>
      </c>
      <c r="Q10" s="2">
        <v>44216</v>
      </c>
      <c r="R10" s="2">
        <v>44223</v>
      </c>
      <c r="S10" s="4" t="s">
        <v>589</v>
      </c>
      <c r="T10" s="2">
        <v>44224</v>
      </c>
      <c r="U10" s="1" t="s">
        <v>572</v>
      </c>
      <c r="V10" s="1" t="s">
        <v>253</v>
      </c>
      <c r="W10" s="2">
        <v>44231</v>
      </c>
      <c r="X10" s="4" t="s">
        <v>539</v>
      </c>
      <c r="Y10" s="2">
        <v>44231</v>
      </c>
      <c r="Z10" s="4" t="s">
        <v>590</v>
      </c>
      <c r="AA10" s="5">
        <v>400000000</v>
      </c>
      <c r="AB10" s="1">
        <v>400004493</v>
      </c>
      <c r="AC10" s="2">
        <v>44232</v>
      </c>
      <c r="AD10" s="1" t="s">
        <v>72</v>
      </c>
      <c r="AE10" s="1"/>
    </row>
    <row r="11" spans="1:31" s="8" customFormat="1" ht="156.75" x14ac:dyDescent="0.25">
      <c r="A11" s="1" t="s">
        <v>648</v>
      </c>
      <c r="B11" s="2">
        <v>44186</v>
      </c>
      <c r="C11" s="1" t="s">
        <v>262</v>
      </c>
      <c r="D11" s="1" t="s">
        <v>1441</v>
      </c>
      <c r="E11" s="1" t="s">
        <v>71</v>
      </c>
      <c r="F11" s="1" t="s">
        <v>72</v>
      </c>
      <c r="G11" s="1" t="s">
        <v>73</v>
      </c>
      <c r="H11" s="1" t="s">
        <v>232</v>
      </c>
      <c r="I11" s="1" t="s">
        <v>74</v>
      </c>
      <c r="J11" s="1" t="s">
        <v>116</v>
      </c>
      <c r="K11" s="5">
        <v>810000000</v>
      </c>
      <c r="L11" s="1">
        <v>3821</v>
      </c>
      <c r="M11" s="1" t="s">
        <v>591</v>
      </c>
      <c r="N11" s="1" t="s">
        <v>592</v>
      </c>
      <c r="O11" s="1" t="s">
        <v>291</v>
      </c>
      <c r="P11" s="2">
        <v>44196</v>
      </c>
      <c r="Q11" s="2">
        <v>44216</v>
      </c>
      <c r="R11" s="2">
        <v>44224</v>
      </c>
      <c r="S11" s="4" t="s">
        <v>593</v>
      </c>
      <c r="T11" s="2">
        <v>44225</v>
      </c>
      <c r="U11" s="1" t="s">
        <v>572</v>
      </c>
      <c r="V11" s="1" t="s">
        <v>253</v>
      </c>
      <c r="W11" s="2">
        <v>44237</v>
      </c>
      <c r="X11" s="4" t="s">
        <v>545</v>
      </c>
      <c r="Y11" s="2">
        <v>44237</v>
      </c>
      <c r="Z11" s="4" t="s">
        <v>594</v>
      </c>
      <c r="AA11" s="5">
        <v>666000000</v>
      </c>
      <c r="AB11" s="1">
        <v>400004483</v>
      </c>
      <c r="AC11" s="2">
        <v>44238</v>
      </c>
      <c r="AD11" s="1" t="s">
        <v>72</v>
      </c>
      <c r="AE11" s="1"/>
    </row>
    <row r="12" spans="1:31" s="8" customFormat="1" ht="156.75" x14ac:dyDescent="0.25">
      <c r="A12" s="1" t="s">
        <v>648</v>
      </c>
      <c r="B12" s="2">
        <v>44186</v>
      </c>
      <c r="C12" s="1" t="s">
        <v>263</v>
      </c>
      <c r="D12" s="1" t="s">
        <v>1442</v>
      </c>
      <c r="E12" s="1" t="s">
        <v>71</v>
      </c>
      <c r="F12" s="1" t="s">
        <v>72</v>
      </c>
      <c r="G12" s="1" t="s">
        <v>73</v>
      </c>
      <c r="H12" s="1" t="s">
        <v>232</v>
      </c>
      <c r="I12" s="1" t="s">
        <v>74</v>
      </c>
      <c r="J12" s="1" t="s">
        <v>114</v>
      </c>
      <c r="K12" s="5">
        <v>250000000</v>
      </c>
      <c r="L12" s="1">
        <v>3321</v>
      </c>
      <c r="M12" s="1" t="s">
        <v>595</v>
      </c>
      <c r="N12" s="1" t="s">
        <v>596</v>
      </c>
      <c r="O12" s="1" t="s">
        <v>291</v>
      </c>
      <c r="P12" s="2">
        <v>44196</v>
      </c>
      <c r="Q12" s="2">
        <v>44216</v>
      </c>
      <c r="R12" s="2">
        <v>44224</v>
      </c>
      <c r="S12" s="4" t="s">
        <v>593</v>
      </c>
      <c r="T12" s="2">
        <v>44225</v>
      </c>
      <c r="U12" s="1" t="s">
        <v>572</v>
      </c>
      <c r="V12" s="1" t="s">
        <v>253</v>
      </c>
      <c r="W12" s="2">
        <v>44237</v>
      </c>
      <c r="X12" s="4" t="s">
        <v>546</v>
      </c>
      <c r="Y12" s="2">
        <v>44237</v>
      </c>
      <c r="Z12" s="4" t="s">
        <v>597</v>
      </c>
      <c r="AA12" s="5">
        <v>250000000</v>
      </c>
      <c r="AB12" s="1">
        <v>400004492</v>
      </c>
      <c r="AC12" s="2">
        <v>44238</v>
      </c>
      <c r="AD12" s="1" t="s">
        <v>72</v>
      </c>
      <c r="AE12" s="1"/>
    </row>
    <row r="13" spans="1:31" s="8" customFormat="1" ht="156.75" x14ac:dyDescent="0.25">
      <c r="A13" s="1" t="s">
        <v>648</v>
      </c>
      <c r="B13" s="2">
        <v>44186</v>
      </c>
      <c r="C13" s="1" t="s">
        <v>264</v>
      </c>
      <c r="D13" s="1" t="s">
        <v>1443</v>
      </c>
      <c r="E13" s="1" t="s">
        <v>284</v>
      </c>
      <c r="F13" s="1" t="s">
        <v>72</v>
      </c>
      <c r="G13" s="1" t="s">
        <v>73</v>
      </c>
      <c r="H13" s="1" t="s">
        <v>232</v>
      </c>
      <c r="I13" s="1" t="s">
        <v>74</v>
      </c>
      <c r="J13" s="1" t="s">
        <v>117</v>
      </c>
      <c r="K13" s="5">
        <v>811000000</v>
      </c>
      <c r="L13" s="1">
        <v>2021</v>
      </c>
      <c r="M13" s="1" t="s">
        <v>591</v>
      </c>
      <c r="N13" s="1" t="s">
        <v>592</v>
      </c>
      <c r="O13" s="1" t="s">
        <v>292</v>
      </c>
      <c r="P13" s="2">
        <v>44196</v>
      </c>
      <c r="Q13" s="2">
        <v>44211</v>
      </c>
      <c r="R13" s="2">
        <v>44218</v>
      </c>
      <c r="S13" s="4" t="s">
        <v>598</v>
      </c>
      <c r="T13" s="2">
        <v>44221</v>
      </c>
      <c r="U13" s="1" t="s">
        <v>572</v>
      </c>
      <c r="V13" s="1" t="s">
        <v>253</v>
      </c>
      <c r="W13" s="2">
        <v>44237</v>
      </c>
      <c r="X13" s="4" t="s">
        <v>542</v>
      </c>
      <c r="Y13" s="2">
        <v>44231</v>
      </c>
      <c r="Z13" s="4" t="s">
        <v>162</v>
      </c>
      <c r="AA13" s="5">
        <v>811000000</v>
      </c>
      <c r="AB13" s="1">
        <v>400004502</v>
      </c>
      <c r="AC13" s="2">
        <v>44238</v>
      </c>
      <c r="AD13" s="1" t="s">
        <v>72</v>
      </c>
      <c r="AE13" s="1"/>
    </row>
    <row r="14" spans="1:31" s="8" customFormat="1" ht="313.5" x14ac:dyDescent="0.25">
      <c r="A14" s="1" t="s">
        <v>648</v>
      </c>
      <c r="B14" s="2">
        <v>44186</v>
      </c>
      <c r="C14" s="1" t="s">
        <v>265</v>
      </c>
      <c r="D14" s="1" t="s">
        <v>1444</v>
      </c>
      <c r="E14" s="1" t="s">
        <v>284</v>
      </c>
      <c r="F14" s="1" t="s">
        <v>72</v>
      </c>
      <c r="G14" s="1" t="s">
        <v>73</v>
      </c>
      <c r="H14" s="1" t="s">
        <v>232</v>
      </c>
      <c r="I14" s="1" t="s">
        <v>74</v>
      </c>
      <c r="J14" s="1" t="s">
        <v>121</v>
      </c>
      <c r="K14" s="92">
        <v>94580000</v>
      </c>
      <c r="L14" s="1" t="s">
        <v>252</v>
      </c>
      <c r="M14" s="1" t="s">
        <v>252</v>
      </c>
      <c r="N14" s="1" t="s">
        <v>252</v>
      </c>
      <c r="O14" s="1" t="s">
        <v>1343</v>
      </c>
      <c r="P14" s="2">
        <v>43861</v>
      </c>
      <c r="Q14" s="2">
        <v>44263</v>
      </c>
      <c r="R14" s="2">
        <v>44271</v>
      </c>
      <c r="S14" s="4" t="s">
        <v>1344</v>
      </c>
      <c r="T14" s="2">
        <v>44278</v>
      </c>
      <c r="U14" s="1" t="s">
        <v>572</v>
      </c>
      <c r="V14" s="1" t="s">
        <v>253</v>
      </c>
      <c r="W14" s="2">
        <v>44284</v>
      </c>
      <c r="X14" s="4" t="s">
        <v>1311</v>
      </c>
      <c r="Y14" s="2">
        <v>44284</v>
      </c>
      <c r="Z14" s="4" t="s">
        <v>167</v>
      </c>
      <c r="AA14" s="5">
        <v>94580000</v>
      </c>
      <c r="AB14" s="1">
        <v>400004501</v>
      </c>
      <c r="AC14" s="2" t="s">
        <v>1345</v>
      </c>
      <c r="AD14" s="1" t="s">
        <v>72</v>
      </c>
      <c r="AE14" s="1"/>
    </row>
    <row r="15" spans="1:31" s="8" customFormat="1" ht="156.75" x14ac:dyDescent="0.25">
      <c r="A15" s="1" t="s">
        <v>648</v>
      </c>
      <c r="B15" s="2">
        <v>44186</v>
      </c>
      <c r="C15" s="1" t="s">
        <v>269</v>
      </c>
      <c r="D15" s="1" t="s">
        <v>1445</v>
      </c>
      <c r="E15" s="1" t="s">
        <v>284</v>
      </c>
      <c r="F15" s="1" t="s">
        <v>72</v>
      </c>
      <c r="G15" s="1" t="s">
        <v>73</v>
      </c>
      <c r="H15" s="1" t="s">
        <v>232</v>
      </c>
      <c r="I15" s="1" t="s">
        <v>74</v>
      </c>
      <c r="J15" s="1" t="s">
        <v>115</v>
      </c>
      <c r="K15" s="5">
        <v>700000000</v>
      </c>
      <c r="L15" s="1">
        <v>3221</v>
      </c>
      <c r="M15" s="1" t="s">
        <v>579</v>
      </c>
      <c r="N15" s="1" t="s">
        <v>580</v>
      </c>
      <c r="O15" s="1" t="s">
        <v>292</v>
      </c>
      <c r="P15" s="2">
        <v>43861</v>
      </c>
      <c r="Q15" s="2">
        <v>44216</v>
      </c>
      <c r="R15" s="2">
        <v>44224</v>
      </c>
      <c r="S15" s="4" t="s">
        <v>147</v>
      </c>
      <c r="T15" s="2">
        <v>44225</v>
      </c>
      <c r="U15" s="1" t="s">
        <v>572</v>
      </c>
      <c r="V15" s="1" t="s">
        <v>253</v>
      </c>
      <c r="W15" s="2">
        <v>44237</v>
      </c>
      <c r="X15" s="4" t="s">
        <v>550</v>
      </c>
      <c r="Y15" s="2">
        <v>44237</v>
      </c>
      <c r="Z15" s="4" t="s">
        <v>147</v>
      </c>
      <c r="AA15" s="5">
        <v>700000000</v>
      </c>
      <c r="AB15" s="1">
        <v>400004495</v>
      </c>
      <c r="AC15" s="2">
        <v>44238</v>
      </c>
      <c r="AD15" s="1" t="s">
        <v>72</v>
      </c>
      <c r="AE15" s="1"/>
    </row>
    <row r="16" spans="1:31" s="8" customFormat="1" ht="409.6" customHeight="1" x14ac:dyDescent="0.25">
      <c r="A16" s="1" t="s">
        <v>599</v>
      </c>
      <c r="B16" s="2" t="s">
        <v>794</v>
      </c>
      <c r="C16" s="1" t="s">
        <v>750</v>
      </c>
      <c r="D16" s="1" t="s">
        <v>1449</v>
      </c>
      <c r="E16" s="1" t="s">
        <v>531</v>
      </c>
      <c r="F16" s="1" t="s">
        <v>72</v>
      </c>
      <c r="G16" s="1" t="s">
        <v>532</v>
      </c>
      <c r="H16" s="1" t="s">
        <v>532</v>
      </c>
      <c r="I16" s="1" t="s">
        <v>74</v>
      </c>
      <c r="J16" s="1" t="s">
        <v>736</v>
      </c>
      <c r="K16" s="5">
        <v>21605000</v>
      </c>
      <c r="L16" s="1">
        <v>5321</v>
      </c>
      <c r="M16" s="1" t="s">
        <v>533</v>
      </c>
      <c r="N16" s="1" t="s">
        <v>604</v>
      </c>
      <c r="O16" s="1" t="s">
        <v>640</v>
      </c>
      <c r="P16" s="2">
        <v>44239</v>
      </c>
      <c r="Q16" s="2">
        <v>44239</v>
      </c>
      <c r="R16" s="2">
        <v>44243</v>
      </c>
      <c r="S16" s="4" t="s">
        <v>735</v>
      </c>
      <c r="T16" s="2">
        <v>44245</v>
      </c>
      <c r="U16" s="1" t="s">
        <v>572</v>
      </c>
      <c r="V16" s="1" t="s">
        <v>737</v>
      </c>
      <c r="W16" s="2">
        <v>44249</v>
      </c>
      <c r="X16" s="2" t="s">
        <v>714</v>
      </c>
      <c r="Y16" s="2">
        <v>44249</v>
      </c>
      <c r="Z16" s="4" t="s">
        <v>734</v>
      </c>
      <c r="AA16" s="5">
        <v>21605000</v>
      </c>
      <c r="AB16" s="1">
        <v>100003094</v>
      </c>
      <c r="AC16" s="2">
        <v>44252</v>
      </c>
      <c r="AD16" s="1" t="s">
        <v>72</v>
      </c>
      <c r="AE16" s="70" t="s">
        <v>559</v>
      </c>
    </row>
    <row r="17" spans="1:31" s="8" customFormat="1" ht="142.5" customHeight="1" x14ac:dyDescent="0.25">
      <c r="A17" s="1" t="s">
        <v>599</v>
      </c>
      <c r="B17" s="2">
        <v>44236</v>
      </c>
      <c r="C17" s="1" t="s">
        <v>751</v>
      </c>
      <c r="D17" s="1" t="s">
        <v>1478</v>
      </c>
      <c r="E17" s="1" t="s">
        <v>299</v>
      </c>
      <c r="F17" s="1" t="s">
        <v>300</v>
      </c>
      <c r="G17" s="1" t="s">
        <v>73</v>
      </c>
      <c r="H17" s="1" t="s">
        <v>301</v>
      </c>
      <c r="I17" s="1" t="s">
        <v>74</v>
      </c>
      <c r="J17" s="1" t="s">
        <v>641</v>
      </c>
      <c r="K17" s="5">
        <v>6158797</v>
      </c>
      <c r="L17" s="1">
        <v>5421</v>
      </c>
      <c r="M17" s="1" t="s">
        <v>642</v>
      </c>
      <c r="N17" s="1" t="s">
        <v>740</v>
      </c>
      <c r="O17" s="1" t="s">
        <v>643</v>
      </c>
      <c r="P17" s="2">
        <v>44236</v>
      </c>
      <c r="Q17" s="2">
        <v>44236</v>
      </c>
      <c r="R17" s="2">
        <v>44246</v>
      </c>
      <c r="S17" s="4" t="s">
        <v>748</v>
      </c>
      <c r="T17" s="2">
        <v>44249</v>
      </c>
      <c r="U17" s="1" t="s">
        <v>572</v>
      </c>
      <c r="V17" s="1" t="s">
        <v>749</v>
      </c>
      <c r="W17" s="2">
        <v>44250</v>
      </c>
      <c r="X17" s="1">
        <v>64588</v>
      </c>
      <c r="Y17" s="2">
        <v>44250</v>
      </c>
      <c r="Z17" s="1" t="s">
        <v>203</v>
      </c>
      <c r="AA17" s="5">
        <v>4325237.8600000003</v>
      </c>
      <c r="AB17" s="1">
        <v>100003095</v>
      </c>
      <c r="AC17" s="2">
        <v>44252</v>
      </c>
      <c r="AD17" s="1" t="s">
        <v>72</v>
      </c>
      <c r="AE17" s="70" t="s">
        <v>556</v>
      </c>
    </row>
    <row r="18" spans="1:31" s="8" customFormat="1" ht="102" customHeight="1" x14ac:dyDescent="0.25">
      <c r="A18" s="1" t="s">
        <v>599</v>
      </c>
      <c r="B18" s="2">
        <v>44236</v>
      </c>
      <c r="C18" s="1" t="s">
        <v>752</v>
      </c>
      <c r="D18" s="1" t="s">
        <v>1479</v>
      </c>
      <c r="E18" s="1" t="s">
        <v>299</v>
      </c>
      <c r="F18" s="1" t="s">
        <v>300</v>
      </c>
      <c r="G18" s="1" t="s">
        <v>73</v>
      </c>
      <c r="H18" s="1" t="s">
        <v>301</v>
      </c>
      <c r="I18" s="1" t="s">
        <v>74</v>
      </c>
      <c r="J18" s="1" t="s">
        <v>641</v>
      </c>
      <c r="K18" s="5">
        <v>919629</v>
      </c>
      <c r="L18" s="1">
        <v>5421</v>
      </c>
      <c r="M18" s="1" t="s">
        <v>642</v>
      </c>
      <c r="N18" s="1" t="s">
        <v>740</v>
      </c>
      <c r="O18" s="1" t="s">
        <v>643</v>
      </c>
      <c r="P18" s="2">
        <v>44236</v>
      </c>
      <c r="Q18" s="2">
        <v>44236</v>
      </c>
      <c r="R18" s="2">
        <v>44246</v>
      </c>
      <c r="S18" s="4" t="s">
        <v>753</v>
      </c>
      <c r="T18" s="2">
        <v>44249</v>
      </c>
      <c r="U18" s="1" t="s">
        <v>572</v>
      </c>
      <c r="V18" s="1" t="s">
        <v>749</v>
      </c>
      <c r="W18" s="2">
        <v>44250</v>
      </c>
      <c r="X18" s="1">
        <v>64589</v>
      </c>
      <c r="Y18" s="2">
        <v>44250</v>
      </c>
      <c r="Z18" s="1" t="s">
        <v>203</v>
      </c>
      <c r="AA18" s="5">
        <v>712135.1</v>
      </c>
      <c r="AB18" s="1">
        <v>100003095</v>
      </c>
      <c r="AC18" s="2">
        <v>44252</v>
      </c>
      <c r="AD18" s="1" t="s">
        <v>72</v>
      </c>
      <c r="AE18" s="70" t="s">
        <v>556</v>
      </c>
    </row>
    <row r="19" spans="1:31" s="8" customFormat="1" ht="99.75" x14ac:dyDescent="0.25">
      <c r="A19" s="1" t="s">
        <v>599</v>
      </c>
      <c r="B19" s="2">
        <v>44236</v>
      </c>
      <c r="C19" s="1" t="s">
        <v>754</v>
      </c>
      <c r="D19" s="1" t="s">
        <v>1480</v>
      </c>
      <c r="E19" s="1" t="s">
        <v>299</v>
      </c>
      <c r="F19" s="1" t="s">
        <v>300</v>
      </c>
      <c r="G19" s="1" t="s">
        <v>73</v>
      </c>
      <c r="H19" s="1" t="s">
        <v>301</v>
      </c>
      <c r="I19" s="1" t="s">
        <v>74</v>
      </c>
      <c r="J19" s="1" t="s">
        <v>641</v>
      </c>
      <c r="K19" s="5">
        <v>1460387</v>
      </c>
      <c r="L19" s="1">
        <v>5421</v>
      </c>
      <c r="M19" s="1" t="s">
        <v>642</v>
      </c>
      <c r="N19" s="1" t="s">
        <v>740</v>
      </c>
      <c r="O19" s="1" t="s">
        <v>643</v>
      </c>
      <c r="P19" s="2">
        <v>44236</v>
      </c>
      <c r="Q19" s="2">
        <v>44236</v>
      </c>
      <c r="R19" s="2">
        <v>44246</v>
      </c>
      <c r="S19" s="4" t="s">
        <v>755</v>
      </c>
      <c r="T19" s="2">
        <v>44249</v>
      </c>
      <c r="U19" s="1" t="s">
        <v>572</v>
      </c>
      <c r="V19" s="1" t="s">
        <v>756</v>
      </c>
      <c r="W19" s="2">
        <v>44250</v>
      </c>
      <c r="X19" s="1">
        <v>64590</v>
      </c>
      <c r="Y19" s="2">
        <v>44250</v>
      </c>
      <c r="Z19" s="1" t="s">
        <v>757</v>
      </c>
      <c r="AA19" s="5">
        <v>877694.45</v>
      </c>
      <c r="AB19" s="1">
        <v>100003095</v>
      </c>
      <c r="AC19" s="2">
        <v>44250</v>
      </c>
      <c r="AD19" s="1" t="s">
        <v>72</v>
      </c>
      <c r="AE19" s="70" t="s">
        <v>556</v>
      </c>
    </row>
    <row r="20" spans="1:31" s="8" customFormat="1" ht="99.75" x14ac:dyDescent="0.25">
      <c r="A20" s="1" t="s">
        <v>599</v>
      </c>
      <c r="B20" s="2">
        <v>44236</v>
      </c>
      <c r="C20" s="1" t="s">
        <v>644</v>
      </c>
      <c r="D20" s="1" t="s">
        <v>536</v>
      </c>
      <c r="E20" s="1" t="s">
        <v>299</v>
      </c>
      <c r="F20" s="1" t="s">
        <v>300</v>
      </c>
      <c r="G20" s="1" t="s">
        <v>73</v>
      </c>
      <c r="H20" s="1" t="s">
        <v>301</v>
      </c>
      <c r="I20" s="1" t="s">
        <v>74</v>
      </c>
      <c r="J20" s="1" t="s">
        <v>641</v>
      </c>
      <c r="K20" s="5">
        <v>578097.1</v>
      </c>
      <c r="L20" s="1">
        <v>5421</v>
      </c>
      <c r="M20" s="1" t="s">
        <v>642</v>
      </c>
      <c r="N20" s="1" t="s">
        <v>740</v>
      </c>
      <c r="O20" s="1" t="s">
        <v>643</v>
      </c>
      <c r="P20" s="2">
        <v>44236</v>
      </c>
      <c r="Q20" s="2">
        <v>44236</v>
      </c>
      <c r="R20" s="2">
        <v>44246</v>
      </c>
      <c r="S20" s="4" t="s">
        <v>758</v>
      </c>
      <c r="T20" s="2">
        <v>44249</v>
      </c>
      <c r="U20" s="1" t="s">
        <v>572</v>
      </c>
      <c r="V20" s="1" t="s">
        <v>749</v>
      </c>
      <c r="W20" s="2">
        <v>44250</v>
      </c>
      <c r="X20" s="1">
        <v>64587</v>
      </c>
      <c r="Y20" s="2">
        <v>44250</v>
      </c>
      <c r="Z20" s="1" t="s">
        <v>757</v>
      </c>
      <c r="AA20" s="5">
        <v>520914.05</v>
      </c>
      <c r="AB20" s="1">
        <v>100003095</v>
      </c>
      <c r="AC20" s="2">
        <v>44250</v>
      </c>
      <c r="AD20" s="1" t="s">
        <v>72</v>
      </c>
      <c r="AE20" s="70" t="s">
        <v>556</v>
      </c>
    </row>
    <row r="21" spans="1:31" s="8" customFormat="1" ht="135" customHeight="1" x14ac:dyDescent="0.25">
      <c r="A21" s="1" t="s">
        <v>648</v>
      </c>
      <c r="B21" s="2">
        <v>44238</v>
      </c>
      <c r="C21" s="1" t="s">
        <v>554</v>
      </c>
      <c r="D21" s="1" t="s">
        <v>1450</v>
      </c>
      <c r="E21" s="1" t="s">
        <v>299</v>
      </c>
      <c r="F21" s="1" t="s">
        <v>72</v>
      </c>
      <c r="G21" s="1" t="s">
        <v>532</v>
      </c>
      <c r="H21" s="1" t="s">
        <v>532</v>
      </c>
      <c r="I21" s="1" t="s">
        <v>74</v>
      </c>
      <c r="J21" s="1" t="s">
        <v>129</v>
      </c>
      <c r="K21" s="5">
        <v>34000000</v>
      </c>
      <c r="L21" s="1">
        <v>3121</v>
      </c>
      <c r="M21" s="1" t="s">
        <v>645</v>
      </c>
      <c r="N21" s="1" t="s">
        <v>646</v>
      </c>
      <c r="O21" s="1" t="s">
        <v>647</v>
      </c>
      <c r="P21" s="2">
        <v>44239</v>
      </c>
      <c r="Q21" s="2">
        <v>44239</v>
      </c>
      <c r="R21" s="2">
        <v>44243</v>
      </c>
      <c r="S21" s="4" t="s">
        <v>759</v>
      </c>
      <c r="T21" s="2">
        <v>44245</v>
      </c>
      <c r="U21" s="1" t="s">
        <v>572</v>
      </c>
      <c r="V21" s="4" t="s">
        <v>760</v>
      </c>
      <c r="W21" s="2">
        <v>44249</v>
      </c>
      <c r="X21" s="1" t="s">
        <v>659</v>
      </c>
      <c r="Y21" s="2">
        <v>44249</v>
      </c>
      <c r="Z21" s="1" t="s">
        <v>761</v>
      </c>
      <c r="AA21" s="5">
        <f t="shared" ref="AA21:AA41" si="0">+K21</f>
        <v>34000000</v>
      </c>
      <c r="AB21" s="1">
        <v>800001933</v>
      </c>
      <c r="AC21" s="2">
        <v>44256</v>
      </c>
      <c r="AD21" s="1" t="s">
        <v>72</v>
      </c>
      <c r="AE21" s="70" t="s">
        <v>557</v>
      </c>
    </row>
    <row r="22" spans="1:31" s="8" customFormat="1" ht="123.75" customHeight="1" x14ac:dyDescent="0.25">
      <c r="A22" s="1" t="s">
        <v>648</v>
      </c>
      <c r="B22" s="2">
        <v>44238</v>
      </c>
      <c r="C22" s="1" t="s">
        <v>555</v>
      </c>
      <c r="D22" s="1" t="s">
        <v>1451</v>
      </c>
      <c r="E22" s="1" t="s">
        <v>299</v>
      </c>
      <c r="F22" s="1" t="s">
        <v>72</v>
      </c>
      <c r="G22" s="1" t="s">
        <v>532</v>
      </c>
      <c r="H22" s="1" t="s">
        <v>532</v>
      </c>
      <c r="I22" s="1" t="s">
        <v>74</v>
      </c>
      <c r="J22" s="1" t="s">
        <v>128</v>
      </c>
      <c r="K22" s="5">
        <v>8500000</v>
      </c>
      <c r="L22" s="1">
        <v>3021</v>
      </c>
      <c r="M22" s="1" t="s">
        <v>649</v>
      </c>
      <c r="N22" s="1" t="s">
        <v>650</v>
      </c>
      <c r="O22" s="1" t="s">
        <v>647</v>
      </c>
      <c r="P22" s="2">
        <v>44239</v>
      </c>
      <c r="Q22" s="2">
        <v>44239</v>
      </c>
      <c r="R22" s="2">
        <v>44243</v>
      </c>
      <c r="S22" s="4" t="s">
        <v>764</v>
      </c>
      <c r="T22" s="2">
        <v>44245</v>
      </c>
      <c r="U22" s="1" t="s">
        <v>572</v>
      </c>
      <c r="V22" s="4" t="s">
        <v>765</v>
      </c>
      <c r="W22" s="2">
        <v>44249</v>
      </c>
      <c r="X22" s="1" t="s">
        <v>712</v>
      </c>
      <c r="Y22" s="2">
        <v>44249</v>
      </c>
      <c r="Z22" s="1" t="s">
        <v>766</v>
      </c>
      <c r="AA22" s="5">
        <f t="shared" si="0"/>
        <v>8500000</v>
      </c>
      <c r="AB22" s="1">
        <v>100003102</v>
      </c>
      <c r="AC22" s="2">
        <v>44256</v>
      </c>
      <c r="AD22" s="1" t="s">
        <v>72</v>
      </c>
      <c r="AE22" s="70" t="s">
        <v>558</v>
      </c>
    </row>
    <row r="23" spans="1:31" s="8" customFormat="1" ht="114" customHeight="1" x14ac:dyDescent="0.25">
      <c r="A23" s="1" t="s">
        <v>599</v>
      </c>
      <c r="B23" s="2">
        <v>44238</v>
      </c>
      <c r="C23" s="1" t="s">
        <v>561</v>
      </c>
      <c r="D23" s="1" t="s">
        <v>1452</v>
      </c>
      <c r="E23" s="1" t="s">
        <v>531</v>
      </c>
      <c r="F23" s="1" t="s">
        <v>72</v>
      </c>
      <c r="G23" s="1" t="s">
        <v>532</v>
      </c>
      <c r="H23" s="1" t="s">
        <v>532</v>
      </c>
      <c r="I23" s="1" t="s">
        <v>74</v>
      </c>
      <c r="J23" s="1" t="s">
        <v>651</v>
      </c>
      <c r="K23" s="5">
        <v>8240000</v>
      </c>
      <c r="L23" s="1">
        <v>4621</v>
      </c>
      <c r="M23" s="1" t="s">
        <v>652</v>
      </c>
      <c r="N23" s="1" t="s">
        <v>741</v>
      </c>
      <c r="O23" s="1" t="s">
        <v>647</v>
      </c>
      <c r="P23" s="2">
        <v>44239</v>
      </c>
      <c r="Q23" s="2">
        <v>44239</v>
      </c>
      <c r="R23" s="2">
        <v>44243</v>
      </c>
      <c r="S23" s="4" t="s">
        <v>767</v>
      </c>
      <c r="T23" s="2">
        <v>44245</v>
      </c>
      <c r="U23" s="1" t="s">
        <v>572</v>
      </c>
      <c r="V23" s="4" t="s">
        <v>768</v>
      </c>
      <c r="W23" s="2">
        <v>44249</v>
      </c>
      <c r="X23" s="1" t="s">
        <v>713</v>
      </c>
      <c r="Y23" s="2">
        <v>44249</v>
      </c>
      <c r="Z23" s="1" t="s">
        <v>769</v>
      </c>
      <c r="AA23" s="5">
        <f t="shared" si="0"/>
        <v>8240000</v>
      </c>
      <c r="AB23" s="1">
        <v>800001924</v>
      </c>
      <c r="AC23" s="2">
        <v>44258</v>
      </c>
      <c r="AD23" s="1" t="s">
        <v>72</v>
      </c>
      <c r="AE23" s="70" t="s">
        <v>560</v>
      </c>
    </row>
    <row r="24" spans="1:31" s="8" customFormat="1" ht="86.25" customHeight="1" x14ac:dyDescent="0.25">
      <c r="A24" s="1" t="s">
        <v>599</v>
      </c>
      <c r="B24" s="2" t="s">
        <v>793</v>
      </c>
      <c r="C24" s="1" t="s">
        <v>562</v>
      </c>
      <c r="D24" s="1" t="s">
        <v>1453</v>
      </c>
      <c r="E24" s="1" t="s">
        <v>531</v>
      </c>
      <c r="F24" s="1" t="s">
        <v>72</v>
      </c>
      <c r="G24" s="1" t="s">
        <v>532</v>
      </c>
      <c r="H24" s="1" t="s">
        <v>532</v>
      </c>
      <c r="I24" s="1" t="s">
        <v>74</v>
      </c>
      <c r="J24" s="1" t="s">
        <v>127</v>
      </c>
      <c r="K24" s="5">
        <v>52500000</v>
      </c>
      <c r="L24" s="1">
        <v>5121</v>
      </c>
      <c r="M24" s="1" t="s">
        <v>653</v>
      </c>
      <c r="N24" s="1" t="s">
        <v>654</v>
      </c>
      <c r="O24" s="1" t="s">
        <v>655</v>
      </c>
      <c r="P24" s="2">
        <v>44242</v>
      </c>
      <c r="Q24" s="2">
        <v>44242</v>
      </c>
      <c r="R24" s="2">
        <v>44245</v>
      </c>
      <c r="S24" s="4" t="s">
        <v>771</v>
      </c>
      <c r="T24" s="2">
        <v>44249</v>
      </c>
      <c r="U24" s="1" t="s">
        <v>572</v>
      </c>
      <c r="V24" s="4" t="s">
        <v>772</v>
      </c>
      <c r="W24" s="2">
        <v>44251</v>
      </c>
      <c r="X24" s="1" t="s">
        <v>773</v>
      </c>
      <c r="Y24" s="2">
        <v>44251</v>
      </c>
      <c r="Z24" s="1" t="s">
        <v>155</v>
      </c>
      <c r="AA24" s="5">
        <f t="shared" si="0"/>
        <v>52500000</v>
      </c>
      <c r="AB24" s="1">
        <v>100003100</v>
      </c>
      <c r="AC24" s="2">
        <v>44256</v>
      </c>
      <c r="AD24" s="1" t="s">
        <v>72</v>
      </c>
      <c r="AE24" s="70" t="s">
        <v>565</v>
      </c>
    </row>
    <row r="25" spans="1:31" s="8" customFormat="1" ht="213.75" x14ac:dyDescent="0.25">
      <c r="A25" s="1" t="s">
        <v>599</v>
      </c>
      <c r="B25" s="2" t="s">
        <v>793</v>
      </c>
      <c r="C25" s="1" t="s">
        <v>563</v>
      </c>
      <c r="D25" s="1" t="s">
        <v>1454</v>
      </c>
      <c r="E25" s="1" t="s">
        <v>531</v>
      </c>
      <c r="F25" s="1" t="s">
        <v>72</v>
      </c>
      <c r="G25" s="1" t="s">
        <v>532</v>
      </c>
      <c r="H25" s="1" t="s">
        <v>532</v>
      </c>
      <c r="I25" s="1" t="s">
        <v>74</v>
      </c>
      <c r="J25" s="1" t="s">
        <v>656</v>
      </c>
      <c r="K25" s="5">
        <v>58000000</v>
      </c>
      <c r="L25" s="1">
        <v>5021</v>
      </c>
      <c r="M25" s="1" t="s">
        <v>657</v>
      </c>
      <c r="N25" s="1" t="s">
        <v>658</v>
      </c>
      <c r="O25" s="1" t="s">
        <v>655</v>
      </c>
      <c r="P25" s="2">
        <v>44242</v>
      </c>
      <c r="Q25" s="2">
        <v>44242</v>
      </c>
      <c r="R25" s="2">
        <v>44245</v>
      </c>
      <c r="S25" s="4" t="s">
        <v>774</v>
      </c>
      <c r="T25" s="2">
        <v>44249</v>
      </c>
      <c r="U25" s="1" t="s">
        <v>572</v>
      </c>
      <c r="V25" s="4" t="s">
        <v>765</v>
      </c>
      <c r="W25" s="2">
        <v>44251</v>
      </c>
      <c r="X25" s="1" t="s">
        <v>775</v>
      </c>
      <c r="Y25" s="2">
        <v>44251</v>
      </c>
      <c r="Z25" s="1" t="s">
        <v>776</v>
      </c>
      <c r="AA25" s="5">
        <f t="shared" si="0"/>
        <v>58000000</v>
      </c>
      <c r="AB25" s="1">
        <v>800001923</v>
      </c>
      <c r="AC25" s="2">
        <v>44253</v>
      </c>
      <c r="AD25" s="1" t="s">
        <v>72</v>
      </c>
      <c r="AE25" s="70" t="s">
        <v>566</v>
      </c>
    </row>
    <row r="26" spans="1:31" s="8" customFormat="1" ht="156" customHeight="1" x14ac:dyDescent="0.25">
      <c r="A26" s="1" t="s">
        <v>661</v>
      </c>
      <c r="B26" s="2">
        <v>44238</v>
      </c>
      <c r="C26" s="1" t="s">
        <v>564</v>
      </c>
      <c r="D26" s="1" t="s">
        <v>1455</v>
      </c>
      <c r="E26" s="1" t="s">
        <v>299</v>
      </c>
      <c r="F26" s="1" t="s">
        <v>72</v>
      </c>
      <c r="G26" s="1" t="s">
        <v>532</v>
      </c>
      <c r="H26" s="1" t="s">
        <v>532</v>
      </c>
      <c r="I26" s="1" t="s">
        <v>74</v>
      </c>
      <c r="J26" s="1" t="s">
        <v>662</v>
      </c>
      <c r="K26" s="5">
        <v>25000000</v>
      </c>
      <c r="L26" s="1">
        <v>2821</v>
      </c>
      <c r="M26" s="1" t="s">
        <v>663</v>
      </c>
      <c r="N26" s="1" t="s">
        <v>664</v>
      </c>
      <c r="O26" s="1" t="s">
        <v>665</v>
      </c>
      <c r="P26" s="2">
        <v>44242</v>
      </c>
      <c r="Q26" s="2">
        <v>44242</v>
      </c>
      <c r="R26" s="2">
        <v>44244</v>
      </c>
      <c r="S26" s="4" t="s">
        <v>777</v>
      </c>
      <c r="T26" s="2">
        <v>44246</v>
      </c>
      <c r="U26" s="1" t="s">
        <v>572</v>
      </c>
      <c r="V26" s="4" t="s">
        <v>778</v>
      </c>
      <c r="W26" s="2">
        <v>44250</v>
      </c>
      <c r="X26" s="2" t="s">
        <v>715</v>
      </c>
      <c r="Y26" s="2">
        <v>44250</v>
      </c>
      <c r="Z26" s="1" t="s">
        <v>779</v>
      </c>
      <c r="AA26" s="5">
        <v>24999282</v>
      </c>
      <c r="AB26" s="1">
        <v>100003107</v>
      </c>
      <c r="AC26" s="2">
        <v>44252</v>
      </c>
      <c r="AD26" s="1" t="s">
        <v>72</v>
      </c>
      <c r="AE26" s="70" t="s">
        <v>567</v>
      </c>
    </row>
    <row r="27" spans="1:31" s="8" customFormat="1" ht="144" customHeight="1" x14ac:dyDescent="0.25">
      <c r="A27" s="1" t="s">
        <v>661</v>
      </c>
      <c r="B27" s="2">
        <v>44238</v>
      </c>
      <c r="C27" s="1" t="s">
        <v>569</v>
      </c>
      <c r="D27" s="1" t="s">
        <v>1456</v>
      </c>
      <c r="E27" s="1" t="s">
        <v>299</v>
      </c>
      <c r="F27" s="1" t="s">
        <v>72</v>
      </c>
      <c r="G27" s="1" t="s">
        <v>532</v>
      </c>
      <c r="H27" s="1" t="s">
        <v>532</v>
      </c>
      <c r="I27" s="1" t="s">
        <v>74</v>
      </c>
      <c r="J27" s="1" t="s">
        <v>666</v>
      </c>
      <c r="K27" s="5">
        <v>42000000</v>
      </c>
      <c r="L27" s="1">
        <v>2921</v>
      </c>
      <c r="M27" s="1" t="s">
        <v>663</v>
      </c>
      <c r="N27" s="1" t="s">
        <v>664</v>
      </c>
      <c r="O27" s="1" t="s">
        <v>665</v>
      </c>
      <c r="P27" s="2">
        <v>44242</v>
      </c>
      <c r="Q27" s="2">
        <v>44242</v>
      </c>
      <c r="R27" s="2">
        <v>44244</v>
      </c>
      <c r="S27" s="4" t="s">
        <v>781</v>
      </c>
      <c r="T27" s="2">
        <v>44246</v>
      </c>
      <c r="U27" s="1" t="s">
        <v>572</v>
      </c>
      <c r="V27" s="4" t="s">
        <v>782</v>
      </c>
      <c r="W27" s="2">
        <v>44250</v>
      </c>
      <c r="X27" s="2" t="s">
        <v>716</v>
      </c>
      <c r="Y27" s="2">
        <v>44250</v>
      </c>
      <c r="Z27" s="1" t="s">
        <v>779</v>
      </c>
      <c r="AA27" s="5">
        <f t="shared" si="0"/>
        <v>42000000</v>
      </c>
      <c r="AB27" s="1">
        <v>100003129</v>
      </c>
      <c r="AC27" s="2">
        <v>44252</v>
      </c>
      <c r="AD27" s="1" t="s">
        <v>72</v>
      </c>
      <c r="AE27" s="70" t="s">
        <v>568</v>
      </c>
    </row>
    <row r="28" spans="1:31" s="8" customFormat="1" ht="110.25" customHeight="1" x14ac:dyDescent="0.25">
      <c r="A28" s="1" t="s">
        <v>599</v>
      </c>
      <c r="B28" s="2">
        <v>44232</v>
      </c>
      <c r="C28" s="1" t="s">
        <v>667</v>
      </c>
      <c r="D28" s="1" t="s">
        <v>1457</v>
      </c>
      <c r="E28" s="1" t="s">
        <v>531</v>
      </c>
      <c r="F28" s="1" t="s">
        <v>72</v>
      </c>
      <c r="G28" s="1" t="s">
        <v>532</v>
      </c>
      <c r="H28" s="1" t="s">
        <v>532</v>
      </c>
      <c r="I28" s="1" t="s">
        <v>74</v>
      </c>
      <c r="J28" s="1" t="s">
        <v>136</v>
      </c>
      <c r="K28" s="5">
        <v>3960000</v>
      </c>
      <c r="L28" s="1">
        <v>4721</v>
      </c>
      <c r="M28" s="1" t="s">
        <v>675</v>
      </c>
      <c r="N28" s="1" t="s">
        <v>676</v>
      </c>
      <c r="O28" s="1" t="s">
        <v>655</v>
      </c>
      <c r="P28" s="2">
        <v>44242</v>
      </c>
      <c r="Q28" s="2">
        <v>44242</v>
      </c>
      <c r="R28" s="2">
        <v>44245</v>
      </c>
      <c r="S28" s="4" t="s">
        <v>222</v>
      </c>
      <c r="T28" s="2">
        <v>44249</v>
      </c>
      <c r="U28" s="1" t="s">
        <v>572</v>
      </c>
      <c r="V28" s="4" t="s">
        <v>768</v>
      </c>
      <c r="W28" s="2">
        <v>44251</v>
      </c>
      <c r="X28" s="1" t="s">
        <v>783</v>
      </c>
      <c r="Y28" s="2">
        <v>44251</v>
      </c>
      <c r="Z28" s="1" t="s">
        <v>222</v>
      </c>
      <c r="AA28" s="5">
        <f t="shared" si="0"/>
        <v>3960000</v>
      </c>
      <c r="AB28" s="1">
        <v>800001926</v>
      </c>
      <c r="AC28" s="2">
        <v>44258</v>
      </c>
      <c r="AD28" s="1" t="s">
        <v>72</v>
      </c>
      <c r="AE28" s="70" t="s">
        <v>680</v>
      </c>
    </row>
    <row r="29" spans="1:31" s="8" customFormat="1" ht="143.25" customHeight="1" x14ac:dyDescent="0.25">
      <c r="A29" s="1" t="s">
        <v>599</v>
      </c>
      <c r="B29" s="2">
        <v>44242</v>
      </c>
      <c r="C29" s="1" t="s">
        <v>668</v>
      </c>
      <c r="D29" s="1" t="s">
        <v>1458</v>
      </c>
      <c r="E29" s="1" t="s">
        <v>299</v>
      </c>
      <c r="F29" s="1" t="s">
        <v>72</v>
      </c>
      <c r="G29" s="1" t="s">
        <v>532</v>
      </c>
      <c r="H29" s="1" t="s">
        <v>532</v>
      </c>
      <c r="I29" s="1" t="s">
        <v>74</v>
      </c>
      <c r="J29" s="1" t="s">
        <v>199</v>
      </c>
      <c r="K29" s="5">
        <v>22500000</v>
      </c>
      <c r="L29" s="1">
        <v>5721</v>
      </c>
      <c r="M29" s="1" t="s">
        <v>677</v>
      </c>
      <c r="N29" s="1" t="s">
        <v>678</v>
      </c>
      <c r="O29" s="1" t="s">
        <v>655</v>
      </c>
      <c r="P29" s="2">
        <v>44242</v>
      </c>
      <c r="Q29" s="2">
        <v>44242</v>
      </c>
      <c r="R29" s="2">
        <v>44245</v>
      </c>
      <c r="S29" s="4" t="s">
        <v>785</v>
      </c>
      <c r="T29" s="2">
        <v>44249</v>
      </c>
      <c r="U29" s="4" t="s">
        <v>786</v>
      </c>
      <c r="V29" s="4" t="s">
        <v>787</v>
      </c>
      <c r="W29" s="2">
        <v>44251</v>
      </c>
      <c r="X29" s="4" t="s">
        <v>786</v>
      </c>
      <c r="Y29" s="4" t="s">
        <v>786</v>
      </c>
      <c r="Z29" s="4" t="s">
        <v>786</v>
      </c>
      <c r="AA29" s="5">
        <v>22500000</v>
      </c>
      <c r="AB29" s="4" t="s">
        <v>786</v>
      </c>
      <c r="AC29" s="4" t="s">
        <v>786</v>
      </c>
      <c r="AD29" s="4" t="s">
        <v>786</v>
      </c>
      <c r="AE29" s="70" t="s">
        <v>679</v>
      </c>
    </row>
    <row r="30" spans="1:31" s="8" customFormat="1" ht="181.5" customHeight="1" x14ac:dyDescent="0.25">
      <c r="A30" s="1" t="s">
        <v>599</v>
      </c>
      <c r="B30" s="2">
        <v>44242</v>
      </c>
      <c r="C30" s="1" t="s">
        <v>669</v>
      </c>
      <c r="D30" s="1" t="s">
        <v>1459</v>
      </c>
      <c r="E30" s="1" t="s">
        <v>299</v>
      </c>
      <c r="F30" s="1" t="s">
        <v>72</v>
      </c>
      <c r="G30" s="1" t="s">
        <v>532</v>
      </c>
      <c r="H30" s="1" t="s">
        <v>532</v>
      </c>
      <c r="I30" s="1" t="s">
        <v>74</v>
      </c>
      <c r="J30" s="1" t="s">
        <v>681</v>
      </c>
      <c r="K30" s="5">
        <v>39000000</v>
      </c>
      <c r="L30" s="1">
        <v>5921</v>
      </c>
      <c r="M30" s="1" t="s">
        <v>682</v>
      </c>
      <c r="N30" s="1" t="s">
        <v>683</v>
      </c>
      <c r="O30" s="1" t="s">
        <v>789</v>
      </c>
      <c r="P30" s="2">
        <v>44242</v>
      </c>
      <c r="Q30" s="2">
        <v>44242</v>
      </c>
      <c r="R30" s="2">
        <v>44245</v>
      </c>
      <c r="S30" s="4" t="s">
        <v>790</v>
      </c>
      <c r="T30" s="2">
        <v>44250</v>
      </c>
      <c r="U30" s="1" t="s">
        <v>572</v>
      </c>
      <c r="V30" s="4" t="s">
        <v>788</v>
      </c>
      <c r="W30" s="2">
        <v>44252</v>
      </c>
      <c r="X30" s="1" t="s">
        <v>791</v>
      </c>
      <c r="Y30" s="2">
        <v>44252</v>
      </c>
      <c r="Z30" s="1" t="s">
        <v>792</v>
      </c>
      <c r="AA30" s="5">
        <f t="shared" si="0"/>
        <v>39000000</v>
      </c>
      <c r="AB30" s="1">
        <v>900003532</v>
      </c>
      <c r="AC30" s="2">
        <v>44257</v>
      </c>
      <c r="AD30" s="1" t="s">
        <v>72</v>
      </c>
      <c r="AE30" s="70" t="s">
        <v>684</v>
      </c>
    </row>
    <row r="31" spans="1:31" s="8" customFormat="1" ht="165.75" customHeight="1" x14ac:dyDescent="0.25">
      <c r="A31" s="1" t="s">
        <v>599</v>
      </c>
      <c r="B31" s="2">
        <v>44232</v>
      </c>
      <c r="C31" s="1" t="s">
        <v>670</v>
      </c>
      <c r="D31" s="1" t="s">
        <v>1460</v>
      </c>
      <c r="E31" s="1" t="s">
        <v>531</v>
      </c>
      <c r="F31" s="1" t="s">
        <v>72</v>
      </c>
      <c r="G31" s="1" t="s">
        <v>532</v>
      </c>
      <c r="H31" s="1" t="s">
        <v>532</v>
      </c>
      <c r="I31" s="1" t="s">
        <v>74</v>
      </c>
      <c r="J31" s="1" t="s">
        <v>173</v>
      </c>
      <c r="K31" s="5">
        <v>56737500</v>
      </c>
      <c r="L31" s="1">
        <v>6820</v>
      </c>
      <c r="M31" s="1" t="s">
        <v>685</v>
      </c>
      <c r="N31" s="1" t="s">
        <v>742</v>
      </c>
      <c r="O31" s="1" t="s">
        <v>686</v>
      </c>
      <c r="P31" s="2">
        <v>44243</v>
      </c>
      <c r="Q31" s="2">
        <v>44243</v>
      </c>
      <c r="R31" s="2">
        <v>44246</v>
      </c>
      <c r="S31" s="4" t="s">
        <v>795</v>
      </c>
      <c r="T31" s="2">
        <v>44250</v>
      </c>
      <c r="U31" s="1" t="s">
        <v>572</v>
      </c>
      <c r="V31" s="4" t="s">
        <v>796</v>
      </c>
      <c r="W31" s="2">
        <v>44251</v>
      </c>
      <c r="X31" s="1" t="s">
        <v>798</v>
      </c>
      <c r="Y31" s="2">
        <v>44251</v>
      </c>
      <c r="Z31" s="1" t="s">
        <v>797</v>
      </c>
      <c r="AA31" s="5">
        <f t="shared" si="0"/>
        <v>56737500</v>
      </c>
      <c r="AB31" s="1">
        <v>100003096</v>
      </c>
      <c r="AC31" s="2">
        <v>44253</v>
      </c>
      <c r="AD31" s="1" t="s">
        <v>72</v>
      </c>
      <c r="AE31" s="70" t="s">
        <v>687</v>
      </c>
    </row>
    <row r="32" spans="1:31" s="8" customFormat="1" ht="128.25" customHeight="1" x14ac:dyDescent="0.25">
      <c r="A32" s="1" t="s">
        <v>599</v>
      </c>
      <c r="B32" s="2">
        <v>44232</v>
      </c>
      <c r="C32" s="1" t="s">
        <v>671</v>
      </c>
      <c r="D32" s="1" t="s">
        <v>1461</v>
      </c>
      <c r="E32" s="1" t="s">
        <v>531</v>
      </c>
      <c r="F32" s="1" t="s">
        <v>72</v>
      </c>
      <c r="G32" s="1" t="s">
        <v>532</v>
      </c>
      <c r="H32" s="1" t="s">
        <v>532</v>
      </c>
      <c r="I32" s="1" t="s">
        <v>74</v>
      </c>
      <c r="J32" s="1" t="s">
        <v>135</v>
      </c>
      <c r="K32" s="5">
        <v>3150000</v>
      </c>
      <c r="L32" s="1">
        <v>4821</v>
      </c>
      <c r="M32" s="1" t="s">
        <v>652</v>
      </c>
      <c r="N32" s="1" t="s">
        <v>676</v>
      </c>
      <c r="O32" s="1" t="s">
        <v>686</v>
      </c>
      <c r="P32" s="2">
        <v>44243</v>
      </c>
      <c r="Q32" s="2">
        <v>44243</v>
      </c>
      <c r="R32" s="2">
        <v>44246</v>
      </c>
      <c r="S32" s="4" t="s">
        <v>799</v>
      </c>
      <c r="T32" s="2">
        <v>44250</v>
      </c>
      <c r="U32" s="1" t="s">
        <v>572</v>
      </c>
      <c r="V32" s="4" t="s">
        <v>800</v>
      </c>
      <c r="W32" s="2">
        <v>44251</v>
      </c>
      <c r="X32" s="1" t="s">
        <v>801</v>
      </c>
      <c r="Y32" s="2">
        <v>44251</v>
      </c>
      <c r="Z32" s="4" t="s">
        <v>799</v>
      </c>
      <c r="AA32" s="5">
        <f t="shared" si="0"/>
        <v>3150000</v>
      </c>
      <c r="AB32" s="1">
        <v>800001925</v>
      </c>
      <c r="AC32" s="2">
        <v>44260</v>
      </c>
      <c r="AD32" s="1" t="s">
        <v>72</v>
      </c>
      <c r="AE32" s="70" t="s">
        <v>688</v>
      </c>
    </row>
    <row r="33" spans="1:31" s="8" customFormat="1" ht="102.75" customHeight="1" x14ac:dyDescent="0.25">
      <c r="A33" s="1" t="s">
        <v>648</v>
      </c>
      <c r="B33" s="2">
        <v>44230</v>
      </c>
      <c r="C33" s="1" t="s">
        <v>672</v>
      </c>
      <c r="D33" s="1" t="s">
        <v>1462</v>
      </c>
      <c r="E33" s="1" t="s">
        <v>299</v>
      </c>
      <c r="F33" s="1" t="s">
        <v>72</v>
      </c>
      <c r="G33" s="1" t="s">
        <v>532</v>
      </c>
      <c r="H33" s="1" t="s">
        <v>532</v>
      </c>
      <c r="I33" s="1" t="s">
        <v>74</v>
      </c>
      <c r="J33" s="1" t="s">
        <v>689</v>
      </c>
      <c r="K33" s="5">
        <v>40000000</v>
      </c>
      <c r="L33" s="1">
        <v>6221</v>
      </c>
      <c r="M33" s="1" t="s">
        <v>690</v>
      </c>
      <c r="N33" s="1" t="s">
        <v>691</v>
      </c>
      <c r="O33" s="1" t="s">
        <v>692</v>
      </c>
      <c r="P33" s="2">
        <v>44243</v>
      </c>
      <c r="Q33" s="2">
        <v>44243</v>
      </c>
      <c r="R33" s="2">
        <v>44246</v>
      </c>
      <c r="S33" s="4" t="s">
        <v>803</v>
      </c>
      <c r="T33" s="2">
        <v>44250</v>
      </c>
      <c r="U33" s="4" t="s">
        <v>804</v>
      </c>
      <c r="V33" s="4" t="s">
        <v>800</v>
      </c>
      <c r="W33" s="2">
        <v>40599</v>
      </c>
      <c r="X33" s="4" t="s">
        <v>804</v>
      </c>
      <c r="Y33" s="4" t="s">
        <v>804</v>
      </c>
      <c r="Z33" s="4" t="s">
        <v>804</v>
      </c>
      <c r="AA33" s="5">
        <v>40000000</v>
      </c>
      <c r="AB33" s="4" t="s">
        <v>804</v>
      </c>
      <c r="AC33" s="4" t="s">
        <v>804</v>
      </c>
      <c r="AD33" s="4" t="s">
        <v>804</v>
      </c>
      <c r="AE33" s="70" t="s">
        <v>693</v>
      </c>
    </row>
    <row r="34" spans="1:31" s="8" customFormat="1" ht="110.25" customHeight="1" x14ac:dyDescent="0.25">
      <c r="A34" s="1" t="s">
        <v>599</v>
      </c>
      <c r="B34" s="2">
        <v>44243</v>
      </c>
      <c r="C34" s="1" t="s">
        <v>673</v>
      </c>
      <c r="D34" s="1" t="s">
        <v>1463</v>
      </c>
      <c r="E34" s="1" t="s">
        <v>299</v>
      </c>
      <c r="F34" s="1" t="s">
        <v>72</v>
      </c>
      <c r="G34" s="1" t="s">
        <v>532</v>
      </c>
      <c r="H34" s="1" t="s">
        <v>532</v>
      </c>
      <c r="I34" s="1" t="s">
        <v>74</v>
      </c>
      <c r="J34" s="1" t="s">
        <v>694</v>
      </c>
      <c r="K34" s="5">
        <v>31800000</v>
      </c>
      <c r="L34" s="1">
        <v>5621</v>
      </c>
      <c r="M34" s="1" t="s">
        <v>695</v>
      </c>
      <c r="N34" s="1" t="s">
        <v>743</v>
      </c>
      <c r="O34" s="1" t="s">
        <v>692</v>
      </c>
      <c r="P34" s="2">
        <v>44243</v>
      </c>
      <c r="Q34" s="2">
        <v>44243</v>
      </c>
      <c r="R34" s="2">
        <v>44246</v>
      </c>
      <c r="S34" s="4" t="s">
        <v>805</v>
      </c>
      <c r="T34" s="2">
        <v>44250</v>
      </c>
      <c r="U34" s="1" t="s">
        <v>572</v>
      </c>
      <c r="V34" s="4" t="s">
        <v>756</v>
      </c>
      <c r="W34" s="2">
        <v>40599</v>
      </c>
      <c r="X34" s="1" t="s">
        <v>806</v>
      </c>
      <c r="Y34" s="2">
        <v>44252</v>
      </c>
      <c r="Z34" s="1" t="s">
        <v>807</v>
      </c>
      <c r="AA34" s="5">
        <f t="shared" si="0"/>
        <v>31800000</v>
      </c>
      <c r="AB34" s="1">
        <v>100003109</v>
      </c>
      <c r="AC34" s="2">
        <v>44258</v>
      </c>
      <c r="AD34" s="1" t="s">
        <v>72</v>
      </c>
      <c r="AE34" s="70" t="s">
        <v>696</v>
      </c>
    </row>
    <row r="35" spans="1:31" s="8" customFormat="1" ht="170.25" customHeight="1" x14ac:dyDescent="0.25">
      <c r="A35" s="1" t="s">
        <v>599</v>
      </c>
      <c r="B35" s="2">
        <v>44243</v>
      </c>
      <c r="C35" s="1" t="s">
        <v>674</v>
      </c>
      <c r="D35" s="1" t="s">
        <v>1464</v>
      </c>
      <c r="E35" s="1" t="s">
        <v>299</v>
      </c>
      <c r="F35" s="1" t="s">
        <v>72</v>
      </c>
      <c r="G35" s="1" t="s">
        <v>532</v>
      </c>
      <c r="H35" s="1" t="s">
        <v>532</v>
      </c>
      <c r="I35" s="1" t="s">
        <v>74</v>
      </c>
      <c r="J35" s="1" t="s">
        <v>176</v>
      </c>
      <c r="K35" s="5">
        <v>17500000</v>
      </c>
      <c r="L35" s="1">
        <v>5521</v>
      </c>
      <c r="M35" s="1" t="s">
        <v>697</v>
      </c>
      <c r="N35" s="1" t="s">
        <v>698</v>
      </c>
      <c r="O35" s="1" t="s">
        <v>700</v>
      </c>
      <c r="P35" s="2">
        <v>44244</v>
      </c>
      <c r="Q35" s="2">
        <v>44244</v>
      </c>
      <c r="R35" s="2">
        <v>44249</v>
      </c>
      <c r="S35" s="4" t="s">
        <v>808</v>
      </c>
      <c r="T35" s="2">
        <v>44251</v>
      </c>
      <c r="U35" s="1" t="s">
        <v>572</v>
      </c>
      <c r="V35" s="4" t="s">
        <v>809</v>
      </c>
      <c r="W35" s="2">
        <v>44253</v>
      </c>
      <c r="X35" s="1" t="s">
        <v>810</v>
      </c>
      <c r="Y35" s="2">
        <v>44253</v>
      </c>
      <c r="Z35" s="1" t="s">
        <v>811</v>
      </c>
      <c r="AA35" s="5">
        <f t="shared" si="0"/>
        <v>17500000</v>
      </c>
      <c r="AB35" s="1">
        <v>100003110</v>
      </c>
      <c r="AC35" s="2">
        <v>44256</v>
      </c>
      <c r="AD35" s="1" t="s">
        <v>72</v>
      </c>
      <c r="AE35" s="70" t="s">
        <v>701</v>
      </c>
    </row>
    <row r="36" spans="1:31" s="8" customFormat="1" ht="128.25" x14ac:dyDescent="0.25">
      <c r="A36" s="1" t="s">
        <v>599</v>
      </c>
      <c r="B36" s="2">
        <v>44238</v>
      </c>
      <c r="C36" s="1" t="s">
        <v>702</v>
      </c>
      <c r="D36" s="1" t="s">
        <v>1465</v>
      </c>
      <c r="E36" s="1" t="s">
        <v>531</v>
      </c>
      <c r="F36" s="1" t="s">
        <v>72</v>
      </c>
      <c r="G36" s="1" t="s">
        <v>532</v>
      </c>
      <c r="H36" s="1" t="s">
        <v>532</v>
      </c>
      <c r="I36" s="1" t="s">
        <v>74</v>
      </c>
      <c r="J36" s="1" t="s">
        <v>705</v>
      </c>
      <c r="K36" s="5">
        <v>3150000</v>
      </c>
      <c r="L36" s="1">
        <v>4921</v>
      </c>
      <c r="M36" s="1" t="s">
        <v>652</v>
      </c>
      <c r="N36" s="1" t="s">
        <v>676</v>
      </c>
      <c r="O36" s="1" t="s">
        <v>706</v>
      </c>
      <c r="P36" s="2">
        <v>44244</v>
      </c>
      <c r="Q36" s="2">
        <v>44244</v>
      </c>
      <c r="R36" s="2">
        <v>44249</v>
      </c>
      <c r="S36" s="4" t="s">
        <v>812</v>
      </c>
      <c r="T36" s="2">
        <v>44252</v>
      </c>
      <c r="U36" s="4" t="s">
        <v>813</v>
      </c>
      <c r="V36" s="4" t="s">
        <v>812</v>
      </c>
      <c r="W36" s="2">
        <v>44252</v>
      </c>
      <c r="X36" s="4" t="s">
        <v>813</v>
      </c>
      <c r="Y36" s="4" t="s">
        <v>813</v>
      </c>
      <c r="Z36" s="4" t="s">
        <v>813</v>
      </c>
      <c r="AA36" s="5">
        <v>3150000</v>
      </c>
      <c r="AB36" s="4" t="s">
        <v>813</v>
      </c>
      <c r="AC36" s="4" t="s">
        <v>813</v>
      </c>
      <c r="AD36" s="4" t="s">
        <v>813</v>
      </c>
      <c r="AE36" s="70" t="s">
        <v>707</v>
      </c>
    </row>
    <row r="37" spans="1:31" s="8" customFormat="1" ht="92.25" customHeight="1" x14ac:dyDescent="0.25">
      <c r="A37" s="1" t="s">
        <v>599</v>
      </c>
      <c r="B37" s="2">
        <v>44239</v>
      </c>
      <c r="C37" s="1" t="s">
        <v>703</v>
      </c>
      <c r="D37" s="1" t="s">
        <v>1466</v>
      </c>
      <c r="E37" s="1" t="s">
        <v>531</v>
      </c>
      <c r="F37" s="1" t="s">
        <v>72</v>
      </c>
      <c r="G37" s="1" t="s">
        <v>532</v>
      </c>
      <c r="H37" s="1" t="s">
        <v>532</v>
      </c>
      <c r="I37" s="1" t="s">
        <v>74</v>
      </c>
      <c r="J37" s="1" t="s">
        <v>708</v>
      </c>
      <c r="K37" s="5">
        <v>2200000</v>
      </c>
      <c r="L37" s="1">
        <v>4421</v>
      </c>
      <c r="M37" s="1" t="s">
        <v>709</v>
      </c>
      <c r="N37" s="1" t="s">
        <v>744</v>
      </c>
      <c r="O37" s="1" t="s">
        <v>699</v>
      </c>
      <c r="P37" s="2">
        <v>44244</v>
      </c>
      <c r="Q37" s="2">
        <v>44244</v>
      </c>
      <c r="R37" s="2">
        <v>44246</v>
      </c>
      <c r="S37" s="4" t="s">
        <v>817</v>
      </c>
      <c r="T37" s="2">
        <v>44250</v>
      </c>
      <c r="U37" s="1" t="s">
        <v>572</v>
      </c>
      <c r="V37" s="4" t="s">
        <v>823</v>
      </c>
      <c r="W37" s="2">
        <v>44252</v>
      </c>
      <c r="X37" s="1" t="s">
        <v>814</v>
      </c>
      <c r="Y37" s="2">
        <v>44251</v>
      </c>
      <c r="Z37" s="1" t="s">
        <v>815</v>
      </c>
      <c r="AA37" s="5">
        <f t="shared" si="0"/>
        <v>2200000</v>
      </c>
      <c r="AB37" s="1">
        <v>100003106</v>
      </c>
      <c r="AC37" s="2">
        <v>44253</v>
      </c>
      <c r="AD37" s="1" t="s">
        <v>72</v>
      </c>
      <c r="AE37" s="70" t="s">
        <v>710</v>
      </c>
    </row>
    <row r="38" spans="1:31" s="8" customFormat="1" ht="147" customHeight="1" x14ac:dyDescent="0.25">
      <c r="A38" s="1" t="s">
        <v>599</v>
      </c>
      <c r="B38" s="2">
        <v>44236</v>
      </c>
      <c r="C38" s="1" t="s">
        <v>704</v>
      </c>
      <c r="D38" s="1" t="s">
        <v>1467</v>
      </c>
      <c r="E38" s="1" t="s">
        <v>531</v>
      </c>
      <c r="F38" s="1" t="s">
        <v>72</v>
      </c>
      <c r="G38" s="1" t="s">
        <v>532</v>
      </c>
      <c r="H38" s="1" t="s">
        <v>532</v>
      </c>
      <c r="I38" s="1" t="s">
        <v>74</v>
      </c>
      <c r="J38" s="1" t="s">
        <v>198</v>
      </c>
      <c r="K38" s="5">
        <v>5000000</v>
      </c>
      <c r="L38" s="1">
        <v>4521</v>
      </c>
      <c r="M38" s="1" t="s">
        <v>711</v>
      </c>
      <c r="N38" s="1" t="s">
        <v>745</v>
      </c>
      <c r="O38" s="1" t="s">
        <v>819</v>
      </c>
      <c r="P38" s="2">
        <v>44244</v>
      </c>
      <c r="Q38" s="2">
        <v>44244</v>
      </c>
      <c r="R38" s="2">
        <v>44246</v>
      </c>
      <c r="S38" s="4" t="s">
        <v>818</v>
      </c>
      <c r="T38" s="2">
        <v>44252</v>
      </c>
      <c r="U38" s="1" t="s">
        <v>572</v>
      </c>
      <c r="V38" s="4" t="s">
        <v>816</v>
      </c>
      <c r="W38" s="2">
        <v>44253</v>
      </c>
      <c r="X38" s="1" t="s">
        <v>821</v>
      </c>
      <c r="Y38" s="2">
        <v>44253</v>
      </c>
      <c r="Z38" s="1" t="s">
        <v>820</v>
      </c>
      <c r="AA38" s="5">
        <v>5000000</v>
      </c>
      <c r="AB38" s="1">
        <v>100003099</v>
      </c>
      <c r="AC38" s="2">
        <v>44253</v>
      </c>
      <c r="AD38" s="1" t="s">
        <v>72</v>
      </c>
      <c r="AE38" s="70" t="s">
        <v>687</v>
      </c>
    </row>
    <row r="39" spans="1:31" s="8" customFormat="1" ht="199.5" customHeight="1" x14ac:dyDescent="0.25">
      <c r="A39" s="1" t="s">
        <v>599</v>
      </c>
      <c r="B39" s="2">
        <v>44251</v>
      </c>
      <c r="C39" s="1" t="s">
        <v>718</v>
      </c>
      <c r="D39" s="1" t="s">
        <v>1468</v>
      </c>
      <c r="E39" s="1" t="s">
        <v>299</v>
      </c>
      <c r="F39" s="1" t="s">
        <v>72</v>
      </c>
      <c r="G39" s="1" t="s">
        <v>532</v>
      </c>
      <c r="H39" s="1" t="s">
        <v>532</v>
      </c>
      <c r="I39" s="1" t="s">
        <v>74</v>
      </c>
      <c r="J39" s="1" t="s">
        <v>719</v>
      </c>
      <c r="K39" s="5">
        <v>50500000</v>
      </c>
      <c r="L39" s="1">
        <v>4321</v>
      </c>
      <c r="M39" s="1" t="s">
        <v>720</v>
      </c>
      <c r="N39" s="1" t="s">
        <v>746</v>
      </c>
      <c r="O39" s="1" t="s">
        <v>822</v>
      </c>
      <c r="P39" s="2">
        <v>44253</v>
      </c>
      <c r="Q39" s="2">
        <v>44253</v>
      </c>
      <c r="R39" s="2">
        <v>44259</v>
      </c>
      <c r="S39" s="4" t="s">
        <v>1111</v>
      </c>
      <c r="T39" s="2">
        <v>44264</v>
      </c>
      <c r="U39" s="1" t="s">
        <v>572</v>
      </c>
      <c r="V39" s="4" t="s">
        <v>1113</v>
      </c>
      <c r="W39" s="2">
        <v>44266</v>
      </c>
      <c r="X39" s="1" t="s">
        <v>1114</v>
      </c>
      <c r="Y39" s="2">
        <v>44266</v>
      </c>
      <c r="Z39" s="1" t="s">
        <v>1115</v>
      </c>
      <c r="AA39" s="5">
        <v>46335433</v>
      </c>
      <c r="AB39" s="1">
        <v>800001957</v>
      </c>
      <c r="AC39" s="1" t="s">
        <v>1347</v>
      </c>
      <c r="AD39" s="1" t="s">
        <v>72</v>
      </c>
      <c r="AE39" s="70" t="s">
        <v>717</v>
      </c>
    </row>
    <row r="40" spans="1:31" s="8" customFormat="1" ht="85.5" x14ac:dyDescent="0.25">
      <c r="A40" s="1" t="s">
        <v>648</v>
      </c>
      <c r="B40" s="2">
        <v>44252</v>
      </c>
      <c r="C40" s="1" t="s">
        <v>722</v>
      </c>
      <c r="D40" s="1" t="s">
        <v>1469</v>
      </c>
      <c r="E40" s="1" t="s">
        <v>299</v>
      </c>
      <c r="F40" s="1" t="s">
        <v>72</v>
      </c>
      <c r="G40" s="1" t="s">
        <v>532</v>
      </c>
      <c r="H40" s="1" t="s">
        <v>532</v>
      </c>
      <c r="I40" s="1" t="s">
        <v>74</v>
      </c>
      <c r="J40" s="1" t="s">
        <v>689</v>
      </c>
      <c r="K40" s="5">
        <v>40000000</v>
      </c>
      <c r="L40" s="1">
        <v>6221</v>
      </c>
      <c r="M40" s="1" t="s">
        <v>576</v>
      </c>
      <c r="N40" s="1" t="s">
        <v>723</v>
      </c>
      <c r="O40" s="1" t="s">
        <v>724</v>
      </c>
      <c r="P40" s="2">
        <v>44253</v>
      </c>
      <c r="Q40" s="2">
        <v>44253</v>
      </c>
      <c r="R40" s="2">
        <v>44258</v>
      </c>
      <c r="S40" s="4" t="s">
        <v>150</v>
      </c>
      <c r="T40" s="2">
        <v>44260</v>
      </c>
      <c r="U40" s="4" t="s">
        <v>572</v>
      </c>
      <c r="V40" s="4" t="s">
        <v>800</v>
      </c>
      <c r="W40" s="2">
        <v>44264</v>
      </c>
      <c r="X40" s="1" t="s">
        <v>1079</v>
      </c>
      <c r="Y40" s="2">
        <v>44264</v>
      </c>
      <c r="Z40" s="4" t="s">
        <v>150</v>
      </c>
      <c r="AA40" s="5">
        <f t="shared" si="0"/>
        <v>40000000</v>
      </c>
      <c r="AB40" s="1">
        <v>400004742</v>
      </c>
      <c r="AC40" s="2">
        <v>44267</v>
      </c>
      <c r="AD40" s="1" t="s">
        <v>72</v>
      </c>
      <c r="AE40" s="70" t="s">
        <v>725</v>
      </c>
    </row>
    <row r="41" spans="1:31" s="8" customFormat="1" ht="114" x14ac:dyDescent="0.25">
      <c r="A41" s="1" t="s">
        <v>599</v>
      </c>
      <c r="B41" s="2">
        <v>44251</v>
      </c>
      <c r="C41" s="1" t="s">
        <v>726</v>
      </c>
      <c r="D41" s="1" t="s">
        <v>1470</v>
      </c>
      <c r="E41" s="1" t="s">
        <v>299</v>
      </c>
      <c r="F41" s="1" t="s">
        <v>72</v>
      </c>
      <c r="G41" s="1" t="s">
        <v>532</v>
      </c>
      <c r="H41" s="1" t="s">
        <v>532</v>
      </c>
      <c r="I41" s="1" t="s">
        <v>74</v>
      </c>
      <c r="J41" s="1" t="s">
        <v>199</v>
      </c>
      <c r="K41" s="5">
        <v>22500000</v>
      </c>
      <c r="L41" s="1">
        <v>5721</v>
      </c>
      <c r="M41" s="1" t="s">
        <v>677</v>
      </c>
      <c r="N41" s="1" t="s">
        <v>727</v>
      </c>
      <c r="O41" s="1" t="s">
        <v>721</v>
      </c>
      <c r="P41" s="2">
        <v>44253</v>
      </c>
      <c r="Q41" s="2">
        <v>44253</v>
      </c>
      <c r="R41" s="2">
        <v>44258</v>
      </c>
      <c r="S41" s="4" t="s">
        <v>1112</v>
      </c>
      <c r="T41" s="2">
        <v>44263</v>
      </c>
      <c r="U41" s="4" t="s">
        <v>572</v>
      </c>
      <c r="V41" s="4" t="s">
        <v>1108</v>
      </c>
      <c r="W41" s="2">
        <v>44265</v>
      </c>
      <c r="X41" s="1" t="s">
        <v>1091</v>
      </c>
      <c r="Y41" s="2">
        <v>44265</v>
      </c>
      <c r="Z41" s="4" t="s">
        <v>1109</v>
      </c>
      <c r="AA41" s="5">
        <f t="shared" si="0"/>
        <v>22500000</v>
      </c>
      <c r="AB41" s="1" t="s">
        <v>1284</v>
      </c>
      <c r="AC41" s="2">
        <v>44267</v>
      </c>
      <c r="AD41" s="1" t="s">
        <v>72</v>
      </c>
      <c r="AE41" s="70" t="s">
        <v>728</v>
      </c>
    </row>
    <row r="42" spans="1:31" s="8" customFormat="1" ht="85.5" x14ac:dyDescent="0.25">
      <c r="A42" s="1" t="s">
        <v>599</v>
      </c>
      <c r="B42" s="2">
        <v>44252</v>
      </c>
      <c r="C42" s="1" t="s">
        <v>729</v>
      </c>
      <c r="D42" s="1" t="s">
        <v>1471</v>
      </c>
      <c r="E42" s="1" t="s">
        <v>299</v>
      </c>
      <c r="F42" s="1" t="s">
        <v>72</v>
      </c>
      <c r="G42" s="1" t="s">
        <v>532</v>
      </c>
      <c r="H42" s="1" t="s">
        <v>532</v>
      </c>
      <c r="I42" s="1" t="s">
        <v>74</v>
      </c>
      <c r="J42" s="1" t="s">
        <v>730</v>
      </c>
      <c r="K42" s="5">
        <v>3000000</v>
      </c>
      <c r="L42" s="1">
        <v>5821</v>
      </c>
      <c r="M42" s="1" t="s">
        <v>677</v>
      </c>
      <c r="N42" s="1" t="s">
        <v>747</v>
      </c>
      <c r="O42" s="1" t="s">
        <v>724</v>
      </c>
      <c r="P42" s="2">
        <v>44253</v>
      </c>
      <c r="Q42" s="2">
        <v>44253</v>
      </c>
      <c r="R42" s="2">
        <v>44258</v>
      </c>
      <c r="S42" s="4" t="s">
        <v>1116</v>
      </c>
      <c r="T42" s="2">
        <v>44260</v>
      </c>
      <c r="U42" s="4" t="s">
        <v>572</v>
      </c>
      <c r="V42" s="4" t="s">
        <v>1117</v>
      </c>
      <c r="W42" s="2">
        <v>44264</v>
      </c>
      <c r="X42" s="1" t="s">
        <v>1092</v>
      </c>
      <c r="Y42" s="2">
        <v>44265</v>
      </c>
      <c r="Z42" s="72" t="s">
        <v>1118</v>
      </c>
      <c r="AA42" s="5">
        <f>+K42</f>
        <v>3000000</v>
      </c>
      <c r="AB42" s="1">
        <v>900003539</v>
      </c>
      <c r="AC42" s="2">
        <v>44267</v>
      </c>
      <c r="AD42" s="1" t="s">
        <v>72</v>
      </c>
      <c r="AE42" s="70" t="s">
        <v>731</v>
      </c>
    </row>
    <row r="43" spans="1:31" s="8" customFormat="1" ht="128.25" x14ac:dyDescent="0.25">
      <c r="A43" s="1" t="s">
        <v>599</v>
      </c>
      <c r="B43" s="2">
        <v>44252</v>
      </c>
      <c r="C43" s="1" t="s">
        <v>732</v>
      </c>
      <c r="D43" s="1" t="s">
        <v>821</v>
      </c>
      <c r="E43" s="1" t="s">
        <v>531</v>
      </c>
      <c r="F43" s="1" t="s">
        <v>72</v>
      </c>
      <c r="G43" s="1" t="s">
        <v>532</v>
      </c>
      <c r="H43" s="1" t="s">
        <v>532</v>
      </c>
      <c r="I43" s="1" t="s">
        <v>74</v>
      </c>
      <c r="J43" s="1" t="s">
        <v>705</v>
      </c>
      <c r="K43" s="5">
        <v>3150000</v>
      </c>
      <c r="L43" s="1">
        <v>4921</v>
      </c>
      <c r="M43" s="1" t="s">
        <v>652</v>
      </c>
      <c r="N43" s="1" t="s">
        <v>676</v>
      </c>
      <c r="O43" s="1" t="s">
        <v>706</v>
      </c>
      <c r="P43" s="2">
        <v>44253</v>
      </c>
      <c r="Q43" s="2">
        <v>44253</v>
      </c>
      <c r="R43" s="2">
        <v>44260</v>
      </c>
      <c r="S43" s="4" t="s">
        <v>1119</v>
      </c>
      <c r="T43" s="2">
        <v>44264</v>
      </c>
      <c r="U43" s="4" t="s">
        <v>572</v>
      </c>
      <c r="V43" s="4" t="s">
        <v>1117</v>
      </c>
      <c r="W43" s="2">
        <v>44266</v>
      </c>
      <c r="X43" s="4" t="s">
        <v>1120</v>
      </c>
      <c r="Y43" s="4" t="s">
        <v>1120</v>
      </c>
      <c r="Z43" s="4" t="s">
        <v>1120</v>
      </c>
      <c r="AA43" s="5">
        <v>3150000</v>
      </c>
      <c r="AB43" s="4" t="s">
        <v>1120</v>
      </c>
      <c r="AC43" s="1" t="s">
        <v>163</v>
      </c>
      <c r="AD43" s="1" t="s">
        <v>72</v>
      </c>
      <c r="AE43" s="70" t="s">
        <v>707</v>
      </c>
    </row>
    <row r="44" spans="1:31" s="8" customFormat="1" ht="85.5" x14ac:dyDescent="0.25">
      <c r="A44" s="1" t="s">
        <v>599</v>
      </c>
      <c r="B44" s="2">
        <v>44257</v>
      </c>
      <c r="C44" s="1" t="s">
        <v>1080</v>
      </c>
      <c r="D44" s="1" t="s">
        <v>1472</v>
      </c>
      <c r="E44" s="1" t="s">
        <v>299</v>
      </c>
      <c r="F44" s="1" t="s">
        <v>72</v>
      </c>
      <c r="G44" s="1" t="s">
        <v>532</v>
      </c>
      <c r="H44" s="1" t="s">
        <v>532</v>
      </c>
      <c r="I44" s="1" t="s">
        <v>74</v>
      </c>
      <c r="J44" s="1" t="s">
        <v>219</v>
      </c>
      <c r="K44" s="5">
        <v>26730000</v>
      </c>
      <c r="L44" s="1">
        <v>6521</v>
      </c>
      <c r="M44" s="1" t="s">
        <v>1082</v>
      </c>
      <c r="N44" s="1" t="s">
        <v>747</v>
      </c>
      <c r="O44" s="1" t="s">
        <v>1083</v>
      </c>
      <c r="P44" s="2">
        <v>44259</v>
      </c>
      <c r="Q44" s="2">
        <v>44259</v>
      </c>
      <c r="R44" s="2">
        <v>44264</v>
      </c>
      <c r="S44" s="4" t="s">
        <v>1121</v>
      </c>
      <c r="T44" s="2">
        <v>44266</v>
      </c>
      <c r="U44" s="4" t="s">
        <v>572</v>
      </c>
      <c r="V44" s="4" t="s">
        <v>800</v>
      </c>
      <c r="W44" s="2">
        <v>44267</v>
      </c>
      <c r="X44" s="1" t="s">
        <v>1097</v>
      </c>
      <c r="Y44" s="2">
        <v>44267</v>
      </c>
      <c r="Z44" s="1" t="s">
        <v>1122</v>
      </c>
      <c r="AA44" s="5">
        <v>26722640</v>
      </c>
      <c r="AB44" s="1">
        <v>900003544</v>
      </c>
      <c r="AC44" s="2">
        <v>44270</v>
      </c>
      <c r="AD44" s="1" t="s">
        <v>72</v>
      </c>
      <c r="AE44" s="70" t="s">
        <v>707</v>
      </c>
    </row>
    <row r="45" spans="1:31" s="8" customFormat="1" ht="99.75" x14ac:dyDescent="0.25">
      <c r="A45" s="1" t="s">
        <v>599</v>
      </c>
      <c r="B45" s="2">
        <v>44257</v>
      </c>
      <c r="C45" s="1" t="s">
        <v>1081</v>
      </c>
      <c r="D45" s="1" t="s">
        <v>1473</v>
      </c>
      <c r="E45" s="1" t="s">
        <v>299</v>
      </c>
      <c r="F45" s="1" t="s">
        <v>72</v>
      </c>
      <c r="G45" s="1" t="s">
        <v>532</v>
      </c>
      <c r="H45" s="1" t="s">
        <v>532</v>
      </c>
      <c r="I45" s="1" t="s">
        <v>74</v>
      </c>
      <c r="J45" s="1" t="s">
        <v>1084</v>
      </c>
      <c r="K45" s="5">
        <v>12000000</v>
      </c>
      <c r="L45" s="1">
        <v>5821</v>
      </c>
      <c r="M45" s="1" t="s">
        <v>1082</v>
      </c>
      <c r="N45" s="1" t="s">
        <v>747</v>
      </c>
      <c r="O45" s="1" t="s">
        <v>1083</v>
      </c>
      <c r="P45" s="2">
        <v>44259</v>
      </c>
      <c r="Q45" s="2">
        <v>44259</v>
      </c>
      <c r="R45" s="2">
        <v>44264</v>
      </c>
      <c r="S45" s="4" t="s">
        <v>1123</v>
      </c>
      <c r="T45" s="2">
        <v>44266</v>
      </c>
      <c r="U45" s="4" t="s">
        <v>572</v>
      </c>
      <c r="V45" s="4" t="s">
        <v>1108</v>
      </c>
      <c r="W45" s="2">
        <v>44267</v>
      </c>
      <c r="X45" s="2" t="s">
        <v>1098</v>
      </c>
      <c r="Y45" s="2" t="s">
        <v>1544</v>
      </c>
      <c r="Z45" s="108" t="s">
        <v>1539</v>
      </c>
      <c r="AA45" s="5">
        <f>+K45</f>
        <v>12000000</v>
      </c>
      <c r="AB45" s="1">
        <v>900003543</v>
      </c>
      <c r="AC45" s="2">
        <v>44279</v>
      </c>
      <c r="AD45" s="1" t="s">
        <v>72</v>
      </c>
      <c r="AE45" s="70" t="s">
        <v>303</v>
      </c>
    </row>
    <row r="46" spans="1:31" s="8" customFormat="1" ht="99.75" x14ac:dyDescent="0.25">
      <c r="A46" s="1" t="s">
        <v>599</v>
      </c>
      <c r="B46" s="2">
        <v>44259</v>
      </c>
      <c r="C46" s="1" t="s">
        <v>1085</v>
      </c>
      <c r="D46" s="1" t="s">
        <v>1474</v>
      </c>
      <c r="E46" s="1" t="s">
        <v>299</v>
      </c>
      <c r="F46" s="1" t="s">
        <v>72</v>
      </c>
      <c r="G46" s="1" t="s">
        <v>532</v>
      </c>
      <c r="H46" s="1" t="s">
        <v>532</v>
      </c>
      <c r="I46" s="1" t="s">
        <v>74</v>
      </c>
      <c r="J46" s="1" t="s">
        <v>220</v>
      </c>
      <c r="K46" s="5">
        <v>10000000</v>
      </c>
      <c r="L46" s="1">
        <v>4021</v>
      </c>
      <c r="M46" s="1" t="s">
        <v>677</v>
      </c>
      <c r="N46" s="1" t="s">
        <v>1086</v>
      </c>
      <c r="O46" s="1" t="s">
        <v>1087</v>
      </c>
      <c r="P46" s="2">
        <v>44259</v>
      </c>
      <c r="Q46" s="2">
        <v>44259</v>
      </c>
      <c r="R46" s="2">
        <v>44264</v>
      </c>
      <c r="S46" s="4" t="s">
        <v>1124</v>
      </c>
      <c r="T46" s="2">
        <v>44266</v>
      </c>
      <c r="U46" s="4" t="s">
        <v>572</v>
      </c>
      <c r="V46" s="4" t="s">
        <v>1126</v>
      </c>
      <c r="W46" s="2">
        <v>44267</v>
      </c>
      <c r="X46" s="1" t="s">
        <v>1127</v>
      </c>
      <c r="Y46" s="2">
        <v>44267</v>
      </c>
      <c r="Z46" s="1" t="s">
        <v>1125</v>
      </c>
      <c r="AA46" s="5">
        <f>+K46</f>
        <v>10000000</v>
      </c>
      <c r="AB46" s="1">
        <v>900003445</v>
      </c>
      <c r="AC46" s="2">
        <v>44274</v>
      </c>
      <c r="AD46" s="1" t="s">
        <v>72</v>
      </c>
      <c r="AE46" s="70" t="s">
        <v>303</v>
      </c>
    </row>
    <row r="47" spans="1:31" s="8" customFormat="1" ht="114" x14ac:dyDescent="0.25">
      <c r="A47" s="1" t="s">
        <v>599</v>
      </c>
      <c r="B47" s="2">
        <v>44267</v>
      </c>
      <c r="C47" s="1" t="s">
        <v>1099</v>
      </c>
      <c r="D47" s="1" t="s">
        <v>1475</v>
      </c>
      <c r="E47" s="1" t="s">
        <v>531</v>
      </c>
      <c r="F47" s="1" t="s">
        <v>72</v>
      </c>
      <c r="G47" s="1" t="s">
        <v>532</v>
      </c>
      <c r="H47" s="1" t="s">
        <v>532</v>
      </c>
      <c r="I47" s="1" t="s">
        <v>74</v>
      </c>
      <c r="J47" s="1" t="s">
        <v>705</v>
      </c>
      <c r="K47" s="5">
        <v>3150000</v>
      </c>
      <c r="L47" s="1">
        <v>4921</v>
      </c>
      <c r="M47" s="1" t="s">
        <v>652</v>
      </c>
      <c r="N47" s="1" t="s">
        <v>676</v>
      </c>
      <c r="O47" s="1" t="s">
        <v>1100</v>
      </c>
      <c r="P47" s="2">
        <v>44267</v>
      </c>
      <c r="Q47" s="2">
        <v>44267</v>
      </c>
      <c r="R47" s="2">
        <v>44273</v>
      </c>
      <c r="S47" s="4" t="s">
        <v>1128</v>
      </c>
      <c r="T47" s="2">
        <v>44278</v>
      </c>
      <c r="U47" s="4" t="s">
        <v>572</v>
      </c>
      <c r="V47" s="4" t="s">
        <v>1117</v>
      </c>
      <c r="W47" s="2">
        <v>44280</v>
      </c>
      <c r="X47" s="8" t="s">
        <v>1288</v>
      </c>
      <c r="Y47" s="2">
        <v>44280</v>
      </c>
      <c r="Z47" s="1" t="s">
        <v>1314</v>
      </c>
      <c r="AA47" s="5">
        <v>3150000</v>
      </c>
      <c r="AB47" s="1">
        <v>8000001927</v>
      </c>
      <c r="AC47" s="4" t="s">
        <v>813</v>
      </c>
      <c r="AD47" s="1" t="s">
        <v>72</v>
      </c>
      <c r="AE47" s="70" t="s">
        <v>707</v>
      </c>
    </row>
    <row r="48" spans="1:31" s="8" customFormat="1" ht="128.25" x14ac:dyDescent="0.25">
      <c r="A48" s="1" t="s">
        <v>648</v>
      </c>
      <c r="B48" s="2">
        <v>44266</v>
      </c>
      <c r="C48" s="1" t="s">
        <v>1101</v>
      </c>
      <c r="D48" s="1" t="s">
        <v>1446</v>
      </c>
      <c r="E48" s="1" t="s">
        <v>531</v>
      </c>
      <c r="F48" s="1" t="s">
        <v>72</v>
      </c>
      <c r="G48" s="1" t="s">
        <v>73</v>
      </c>
      <c r="H48" s="1" t="s">
        <v>232</v>
      </c>
      <c r="I48" s="1" t="s">
        <v>74</v>
      </c>
      <c r="J48" s="1" t="s">
        <v>116</v>
      </c>
      <c r="K48" s="5">
        <v>210000000</v>
      </c>
      <c r="L48" s="1">
        <v>3821</v>
      </c>
      <c r="M48" s="1" t="s">
        <v>591</v>
      </c>
      <c r="N48" s="1" t="s">
        <v>592</v>
      </c>
      <c r="O48" s="1" t="s">
        <v>1102</v>
      </c>
      <c r="P48" s="2">
        <v>44270</v>
      </c>
      <c r="Q48" s="2">
        <v>44280</v>
      </c>
      <c r="R48" s="2">
        <v>44285</v>
      </c>
      <c r="S48" s="4" t="s">
        <v>812</v>
      </c>
      <c r="T48" s="2">
        <v>44294</v>
      </c>
      <c r="U48" s="4" t="s">
        <v>1346</v>
      </c>
      <c r="V48" s="4" t="s">
        <v>1346</v>
      </c>
      <c r="W48" s="4" t="s">
        <v>1346</v>
      </c>
      <c r="X48" s="4" t="s">
        <v>1346</v>
      </c>
      <c r="Y48" s="4" t="s">
        <v>1346</v>
      </c>
      <c r="Z48" s="4" t="s">
        <v>1346</v>
      </c>
      <c r="AA48" s="5">
        <v>210000000</v>
      </c>
      <c r="AB48" s="4" t="s">
        <v>1346</v>
      </c>
      <c r="AC48" s="4" t="s">
        <v>1346</v>
      </c>
      <c r="AD48" s="4" t="s">
        <v>1346</v>
      </c>
      <c r="AE48" s="1"/>
    </row>
    <row r="49" spans="1:31" s="8" customFormat="1" ht="185.25" x14ac:dyDescent="0.25">
      <c r="A49" s="1" t="s">
        <v>1103</v>
      </c>
      <c r="B49" s="2">
        <v>44267</v>
      </c>
      <c r="C49" s="1" t="s">
        <v>1104</v>
      </c>
      <c r="D49" s="1" t="s">
        <v>1439</v>
      </c>
      <c r="E49" s="1" t="s">
        <v>71</v>
      </c>
      <c r="F49" s="1" t="s">
        <v>72</v>
      </c>
      <c r="G49" s="1" t="s">
        <v>73</v>
      </c>
      <c r="H49" s="1" t="s">
        <v>233</v>
      </c>
      <c r="I49" s="1" t="s">
        <v>74</v>
      </c>
      <c r="J49" s="1" t="s">
        <v>1105</v>
      </c>
      <c r="K49" s="5">
        <v>250000000</v>
      </c>
      <c r="L49" s="1">
        <v>6021</v>
      </c>
      <c r="M49" s="1" t="s">
        <v>690</v>
      </c>
      <c r="N49" s="1" t="s">
        <v>1106</v>
      </c>
      <c r="O49" s="1" t="s">
        <v>1107</v>
      </c>
      <c r="P49" s="2">
        <v>44272</v>
      </c>
      <c r="Q49" s="2">
        <v>44281</v>
      </c>
      <c r="R49" s="2">
        <v>44293</v>
      </c>
      <c r="S49" s="1" t="s">
        <v>574</v>
      </c>
      <c r="T49" s="2">
        <v>44299</v>
      </c>
      <c r="U49" s="4" t="s">
        <v>572</v>
      </c>
      <c r="V49" s="4" t="s">
        <v>768</v>
      </c>
      <c r="W49" s="2">
        <v>44300</v>
      </c>
      <c r="X49" s="1" t="s">
        <v>1352</v>
      </c>
      <c r="Y49" s="2">
        <v>44300</v>
      </c>
      <c r="Z49" s="1" t="s">
        <v>574</v>
      </c>
      <c r="AA49" s="5">
        <v>250000000</v>
      </c>
      <c r="AB49" s="1">
        <v>400004485</v>
      </c>
      <c r="AC49" s="2">
        <v>44225</v>
      </c>
      <c r="AD49" s="1" t="s">
        <v>72</v>
      </c>
      <c r="AE49" s="1"/>
    </row>
    <row r="50" spans="1:31" s="8" customFormat="1" ht="128.25" x14ac:dyDescent="0.25">
      <c r="A50" s="1" t="s">
        <v>648</v>
      </c>
      <c r="B50" s="2">
        <v>44319</v>
      </c>
      <c r="C50" s="1" t="s">
        <v>1364</v>
      </c>
      <c r="D50" s="1" t="s">
        <v>1447</v>
      </c>
      <c r="E50" s="1" t="s">
        <v>531</v>
      </c>
      <c r="F50" s="1" t="s">
        <v>72</v>
      </c>
      <c r="G50" s="1" t="s">
        <v>73</v>
      </c>
      <c r="H50" s="1" t="s">
        <v>232</v>
      </c>
      <c r="I50" s="1" t="s">
        <v>74</v>
      </c>
      <c r="J50" s="1" t="s">
        <v>116</v>
      </c>
      <c r="K50" s="5">
        <v>210000000</v>
      </c>
      <c r="L50" s="1">
        <v>3821</v>
      </c>
      <c r="M50" s="1" t="s">
        <v>591</v>
      </c>
      <c r="N50" s="1" t="s">
        <v>592</v>
      </c>
      <c r="O50" s="1" t="s">
        <v>1363</v>
      </c>
      <c r="P50" s="2">
        <v>44319</v>
      </c>
      <c r="Q50" s="2">
        <v>44326</v>
      </c>
      <c r="R50" s="2">
        <v>44335</v>
      </c>
      <c r="S50" s="4" t="s">
        <v>812</v>
      </c>
      <c r="T50" s="2">
        <v>44336</v>
      </c>
      <c r="U50" s="4" t="s">
        <v>1416</v>
      </c>
      <c r="V50" s="4" t="s">
        <v>1416</v>
      </c>
      <c r="W50" s="4" t="s">
        <v>1416</v>
      </c>
      <c r="X50" s="4" t="s">
        <v>1416</v>
      </c>
      <c r="Y50" s="4" t="s">
        <v>1416</v>
      </c>
      <c r="Z50" s="4" t="s">
        <v>1416</v>
      </c>
      <c r="AA50" s="5">
        <v>210000000</v>
      </c>
      <c r="AB50" s="4" t="s">
        <v>1416</v>
      </c>
      <c r="AC50" s="4" t="s">
        <v>1416</v>
      </c>
      <c r="AD50" s="4" t="s">
        <v>1416</v>
      </c>
      <c r="AE50" s="1"/>
    </row>
    <row r="51" spans="1:31" s="8" customFormat="1" ht="128.25" x14ac:dyDescent="0.25">
      <c r="A51" s="1" t="s">
        <v>1103</v>
      </c>
      <c r="B51" s="2">
        <v>44322</v>
      </c>
      <c r="C51" s="1" t="s">
        <v>1365</v>
      </c>
      <c r="D51" s="1" t="s">
        <v>1440</v>
      </c>
      <c r="E51" s="1" t="s">
        <v>71</v>
      </c>
      <c r="F51" s="1" t="s">
        <v>72</v>
      </c>
      <c r="G51" s="1" t="s">
        <v>73</v>
      </c>
      <c r="H51" s="1" t="s">
        <v>232</v>
      </c>
      <c r="I51" s="1" t="s">
        <v>74</v>
      </c>
      <c r="J51" s="1" t="s">
        <v>1417</v>
      </c>
      <c r="K51" s="5">
        <v>1082915000</v>
      </c>
      <c r="L51" s="1">
        <v>6021</v>
      </c>
      <c r="M51" s="1" t="s">
        <v>1366</v>
      </c>
      <c r="N51" s="1" t="s">
        <v>1367</v>
      </c>
      <c r="O51" s="1" t="s">
        <v>1368</v>
      </c>
      <c r="P51" s="2">
        <v>44322</v>
      </c>
      <c r="Q51" s="2">
        <v>44330</v>
      </c>
      <c r="R51" s="2">
        <v>44336</v>
      </c>
      <c r="S51" s="4" t="s">
        <v>1420</v>
      </c>
      <c r="T51" s="2">
        <v>44341</v>
      </c>
      <c r="U51" s="4" t="s">
        <v>572</v>
      </c>
      <c r="V51" s="4" t="s">
        <v>1429</v>
      </c>
      <c r="W51" s="2">
        <v>44344</v>
      </c>
      <c r="X51" s="1" t="s">
        <v>1419</v>
      </c>
      <c r="Y51" s="2">
        <v>44343</v>
      </c>
      <c r="Z51" s="1" t="s">
        <v>1418</v>
      </c>
      <c r="AA51" s="5">
        <f>1082915000-70000000</f>
        <v>1012915000</v>
      </c>
      <c r="AB51" s="1" t="s">
        <v>1373</v>
      </c>
      <c r="AC51" s="2">
        <v>44347</v>
      </c>
      <c r="AD51" s="1" t="s">
        <v>72</v>
      </c>
      <c r="AE51" s="1"/>
    </row>
    <row r="52" spans="1:31" s="8" customFormat="1" ht="114" x14ac:dyDescent="0.25">
      <c r="A52" s="1" t="s">
        <v>648</v>
      </c>
      <c r="B52" s="2">
        <v>44326</v>
      </c>
      <c r="C52" s="1" t="s">
        <v>1369</v>
      </c>
      <c r="D52" s="1" t="s">
        <v>1476</v>
      </c>
      <c r="E52" s="1" t="s">
        <v>531</v>
      </c>
      <c r="F52" s="1" t="s">
        <v>72</v>
      </c>
      <c r="G52" s="1" t="s">
        <v>532</v>
      </c>
      <c r="H52" s="1" t="s">
        <v>532</v>
      </c>
      <c r="I52" s="1" t="s">
        <v>74</v>
      </c>
      <c r="J52" s="1" t="s">
        <v>1370</v>
      </c>
      <c r="K52" s="5">
        <v>8000000</v>
      </c>
      <c r="L52" s="1">
        <v>7621</v>
      </c>
      <c r="M52" s="1" t="s">
        <v>649</v>
      </c>
      <c r="N52" s="1" t="s">
        <v>1371</v>
      </c>
      <c r="O52" s="1" t="s">
        <v>1372</v>
      </c>
      <c r="P52" s="2">
        <v>44327</v>
      </c>
      <c r="Q52" s="2">
        <v>44327</v>
      </c>
      <c r="R52" s="2">
        <v>44335</v>
      </c>
      <c r="S52" s="4" t="s">
        <v>1421</v>
      </c>
      <c r="T52" s="2">
        <v>44336</v>
      </c>
      <c r="U52" s="4" t="s">
        <v>572</v>
      </c>
      <c r="V52" s="4" t="s">
        <v>1428</v>
      </c>
      <c r="W52" s="2">
        <v>44341</v>
      </c>
      <c r="X52" s="1" t="s">
        <v>1381</v>
      </c>
      <c r="Y52" s="2">
        <v>44341</v>
      </c>
      <c r="Z52" s="4" t="s">
        <v>1482</v>
      </c>
      <c r="AA52" s="5">
        <v>8000000</v>
      </c>
      <c r="AB52" s="1">
        <v>100003140</v>
      </c>
      <c r="AC52" s="2">
        <v>44344</v>
      </c>
      <c r="AD52" s="1" t="s">
        <v>72</v>
      </c>
      <c r="AE52" s="70" t="s">
        <v>725</v>
      </c>
    </row>
    <row r="53" spans="1:31" s="8" customFormat="1" ht="85.5" x14ac:dyDescent="0.25">
      <c r="A53" s="1" t="s">
        <v>599</v>
      </c>
      <c r="B53" s="2">
        <v>44337</v>
      </c>
      <c r="C53" s="1" t="s">
        <v>1422</v>
      </c>
      <c r="D53" s="1" t="s">
        <v>1477</v>
      </c>
      <c r="E53" s="1" t="s">
        <v>531</v>
      </c>
      <c r="F53" s="1" t="s">
        <v>72</v>
      </c>
      <c r="G53" s="1" t="s">
        <v>532</v>
      </c>
      <c r="H53" s="1" t="s">
        <v>532</v>
      </c>
      <c r="I53" s="1" t="s">
        <v>74</v>
      </c>
      <c r="J53" s="1" t="s">
        <v>1423</v>
      </c>
      <c r="K53" s="5">
        <v>17272000</v>
      </c>
      <c r="L53" s="1">
        <v>7921</v>
      </c>
      <c r="M53" s="1" t="s">
        <v>711</v>
      </c>
      <c r="N53" s="1" t="s">
        <v>1424</v>
      </c>
      <c r="O53" s="1" t="s">
        <v>1425</v>
      </c>
      <c r="P53" s="2">
        <v>44337</v>
      </c>
      <c r="Q53" s="2">
        <v>44337</v>
      </c>
      <c r="R53" s="2">
        <v>44342</v>
      </c>
      <c r="S53" s="4" t="s">
        <v>1426</v>
      </c>
      <c r="T53" s="2">
        <v>44344</v>
      </c>
      <c r="U53" s="4" t="s">
        <v>572</v>
      </c>
      <c r="V53" s="4" t="s">
        <v>1427</v>
      </c>
      <c r="W53" s="2">
        <v>44347</v>
      </c>
      <c r="X53" s="2" t="s">
        <v>1481</v>
      </c>
      <c r="Y53" s="2">
        <v>44347</v>
      </c>
      <c r="Z53" s="2" t="s">
        <v>1486</v>
      </c>
      <c r="AA53" s="5">
        <v>17272000</v>
      </c>
      <c r="AB53" s="1">
        <v>900003658</v>
      </c>
      <c r="AC53" s="2">
        <v>44351</v>
      </c>
      <c r="AD53" s="1" t="s">
        <v>72</v>
      </c>
      <c r="AE53" s="70" t="s">
        <v>303</v>
      </c>
    </row>
    <row r="54" spans="1:31" s="8" customFormat="1" ht="128.25" x14ac:dyDescent="0.25">
      <c r="A54" s="1" t="s">
        <v>1103</v>
      </c>
      <c r="B54" s="2">
        <v>44364</v>
      </c>
      <c r="C54" s="1" t="s">
        <v>1517</v>
      </c>
      <c r="D54" s="1" t="s">
        <v>1311</v>
      </c>
      <c r="E54" s="1" t="s">
        <v>531</v>
      </c>
      <c r="F54" s="1" t="s">
        <v>72</v>
      </c>
      <c r="G54" s="1" t="s">
        <v>73</v>
      </c>
      <c r="H54" s="1" t="s">
        <v>232</v>
      </c>
      <c r="I54" s="1" t="s">
        <v>74</v>
      </c>
      <c r="J54" s="1" t="s">
        <v>1518</v>
      </c>
      <c r="K54" s="5">
        <v>70000000</v>
      </c>
      <c r="L54" s="1">
        <v>6021</v>
      </c>
      <c r="M54" s="1" t="s">
        <v>1366</v>
      </c>
      <c r="N54" s="1" t="s">
        <v>1367</v>
      </c>
      <c r="O54" s="1" t="s">
        <v>1519</v>
      </c>
      <c r="P54" s="2">
        <v>44365</v>
      </c>
      <c r="Q54" s="2">
        <v>44375</v>
      </c>
      <c r="R54" s="2">
        <v>44379</v>
      </c>
      <c r="S54" s="4" t="s">
        <v>163</v>
      </c>
      <c r="T54" s="2">
        <v>44383</v>
      </c>
      <c r="U54" s="4" t="s">
        <v>163</v>
      </c>
      <c r="V54" s="4" t="s">
        <v>163</v>
      </c>
      <c r="W54" s="2">
        <v>44391</v>
      </c>
      <c r="X54" s="4" t="s">
        <v>163</v>
      </c>
      <c r="Y54" s="2">
        <v>44391</v>
      </c>
      <c r="Z54" s="4" t="s">
        <v>163</v>
      </c>
      <c r="AA54" s="5">
        <v>70000000</v>
      </c>
      <c r="AB54" s="1">
        <v>400005059</v>
      </c>
      <c r="AC54" s="4" t="s">
        <v>163</v>
      </c>
      <c r="AD54" s="1" t="s">
        <v>72</v>
      </c>
      <c r="AE54" s="1"/>
    </row>
    <row r="65" spans="15:15" x14ac:dyDescent="0.2">
      <c r="O65" s="1"/>
    </row>
    <row r="66" spans="15:15" x14ac:dyDescent="0.2">
      <c r="O66" s="1"/>
    </row>
    <row r="67" spans="15:15" x14ac:dyDescent="0.2">
      <c r="O67" s="1"/>
    </row>
  </sheetData>
  <autoFilter ref="A1:AE53"/>
  <pageMargins left="0.9055118110236221" right="0.70866141732283472" top="0.74803149606299213" bottom="0.74803149606299213" header="0.31496062992125984" footer="0.31496062992125984"/>
  <pageSetup scale="1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48261"/>
  <sheetViews>
    <sheetView zoomScale="60" zoomScaleNormal="60" workbookViewId="0">
      <pane ySplit="1" topLeftCell="A2" activePane="bottomLeft" state="frozen"/>
      <selection pane="bottomLeft" activeCell="AV2" sqref="AV2"/>
    </sheetView>
  </sheetViews>
  <sheetFormatPr baseColWidth="10" defaultColWidth="26.625" defaultRowHeight="14.25" x14ac:dyDescent="0.25"/>
  <cols>
    <col min="1" max="1" width="15.625" style="8" customWidth="1"/>
    <col min="2" max="2" width="24.125" style="8" customWidth="1"/>
    <col min="3" max="3" width="37" style="8" customWidth="1"/>
    <col min="4" max="4" width="45.125" style="8" customWidth="1"/>
    <col min="5" max="5" width="26.625" style="8" customWidth="1"/>
    <col min="6" max="6" width="53" style="8" customWidth="1"/>
    <col min="7" max="7" width="31" style="8" customWidth="1"/>
    <col min="8" max="8" width="26.625" style="8" customWidth="1"/>
    <col min="9" max="11" width="29.875" style="8" customWidth="1"/>
    <col min="12" max="12" width="21.375" style="8" customWidth="1"/>
    <col min="13" max="13" width="33.125" style="8" customWidth="1"/>
    <col min="14" max="14" width="20.375" style="8" customWidth="1"/>
    <col min="15" max="15" width="49.5" style="8" customWidth="1"/>
    <col min="16" max="17" width="20" style="8" customWidth="1"/>
    <col min="18" max="18" width="25.625" style="84" customWidth="1"/>
    <col min="19" max="19" width="12.125" style="8" customWidth="1"/>
    <col min="20" max="20" width="26.75" style="8" customWidth="1"/>
    <col min="21" max="21" width="29.625" style="84" customWidth="1"/>
    <col min="22" max="22" width="24.5" style="84" customWidth="1"/>
    <col min="23" max="23" width="31.5" style="85" customWidth="1"/>
    <col min="24" max="24" width="27" style="85" customWidth="1"/>
    <col min="25" max="25" width="26" style="8" customWidth="1"/>
    <col min="26" max="26" width="21.5" style="85" customWidth="1"/>
    <col min="27" max="27" width="23.25" style="8" customWidth="1"/>
    <col min="28" max="28" width="24.625" style="8" customWidth="1"/>
    <col min="29" max="29" width="28.75" style="8" customWidth="1"/>
    <col min="30" max="30" width="29.625" style="8" customWidth="1"/>
    <col min="31" max="31" width="26.75" style="8" customWidth="1"/>
    <col min="32" max="32" width="19.375" style="8" customWidth="1"/>
    <col min="33" max="33" width="24.375" style="8" customWidth="1"/>
    <col min="34" max="34" width="37.875" style="8" customWidth="1"/>
    <col min="35" max="35" width="16.125" style="8" customWidth="1"/>
    <col min="36" max="36" width="42" style="8" customWidth="1"/>
    <col min="37" max="37" width="21.375" style="8" customWidth="1"/>
    <col min="38" max="40" width="30.875" style="8" customWidth="1"/>
    <col min="41" max="41" width="35.375" style="8" customWidth="1"/>
    <col min="42" max="42" width="65.125" style="8" customWidth="1"/>
    <col min="43" max="44" width="30.875" style="8" customWidth="1"/>
    <col min="45" max="45" width="35.5" style="8" customWidth="1"/>
    <col min="46" max="46" width="26.125" style="8" customWidth="1"/>
    <col min="47" max="47" width="25.25" style="8" customWidth="1"/>
    <col min="48" max="48" width="30.625" style="8" customWidth="1"/>
    <col min="49" max="49" width="67" style="8" customWidth="1"/>
    <col min="50" max="50" width="28.5" style="8" customWidth="1"/>
    <col min="51" max="53" width="26.625" style="81" customWidth="1"/>
    <col min="54" max="54" width="26.625" style="82" customWidth="1"/>
    <col min="55" max="60" width="26.625" style="81" customWidth="1"/>
    <col min="61" max="16384" width="26.625" style="81"/>
  </cols>
  <sheetData>
    <row r="1" spans="1:61" s="7" customFormat="1" ht="105" x14ac:dyDescent="0.25">
      <c r="A1" s="6" t="s">
        <v>28</v>
      </c>
      <c r="B1" s="6" t="s">
        <v>59</v>
      </c>
      <c r="C1" s="6" t="s">
        <v>32</v>
      </c>
      <c r="D1" s="6" t="s">
        <v>60</v>
      </c>
      <c r="E1" s="6" t="s">
        <v>61</v>
      </c>
      <c r="F1" s="6" t="s">
        <v>4</v>
      </c>
      <c r="G1" s="6" t="s">
        <v>29</v>
      </c>
      <c r="H1" s="6" t="s">
        <v>31</v>
      </c>
      <c r="I1" s="6" t="s">
        <v>30</v>
      </c>
      <c r="J1" s="6" t="s">
        <v>1515</v>
      </c>
      <c r="K1" s="6" t="s">
        <v>1516</v>
      </c>
      <c r="L1" s="6" t="s">
        <v>34</v>
      </c>
      <c r="M1" s="6" t="s">
        <v>35</v>
      </c>
      <c r="N1" s="6" t="s">
        <v>36</v>
      </c>
      <c r="O1" s="6" t="s">
        <v>11</v>
      </c>
      <c r="P1" s="6" t="s">
        <v>33</v>
      </c>
      <c r="Q1" s="6" t="s">
        <v>1310</v>
      </c>
      <c r="R1" s="17" t="s">
        <v>37</v>
      </c>
      <c r="S1" s="6" t="s">
        <v>38</v>
      </c>
      <c r="T1" s="6" t="s">
        <v>63</v>
      </c>
      <c r="U1" s="6" t="s">
        <v>39</v>
      </c>
      <c r="V1" s="17" t="s">
        <v>240</v>
      </c>
      <c r="W1" s="17" t="s">
        <v>244</v>
      </c>
      <c r="X1" s="17" t="s">
        <v>40</v>
      </c>
      <c r="Y1" s="6" t="s">
        <v>66</v>
      </c>
      <c r="Z1" s="6" t="s">
        <v>41</v>
      </c>
      <c r="AA1" s="6" t="s">
        <v>42</v>
      </c>
      <c r="AB1" s="6" t="s">
        <v>43</v>
      </c>
      <c r="AC1" s="6" t="s">
        <v>44</v>
      </c>
      <c r="AD1" s="6" t="s">
        <v>45</v>
      </c>
      <c r="AE1" s="6" t="s">
        <v>64</v>
      </c>
      <c r="AF1" s="6" t="s">
        <v>46</v>
      </c>
      <c r="AG1" s="6" t="s">
        <v>47</v>
      </c>
      <c r="AH1" s="6" t="s">
        <v>248</v>
      </c>
      <c r="AI1" s="6" t="s">
        <v>33</v>
      </c>
      <c r="AJ1" s="6" t="s">
        <v>65</v>
      </c>
      <c r="AK1" s="6" t="s">
        <v>48</v>
      </c>
      <c r="AL1" s="6" t="s">
        <v>49</v>
      </c>
      <c r="AM1" s="6" t="s">
        <v>62</v>
      </c>
      <c r="AN1" s="6" t="s">
        <v>50</v>
      </c>
      <c r="AO1" s="6" t="s">
        <v>51</v>
      </c>
      <c r="AP1" s="6" t="s">
        <v>52</v>
      </c>
      <c r="AQ1" s="6" t="s">
        <v>53</v>
      </c>
      <c r="AR1" s="6" t="s">
        <v>54</v>
      </c>
      <c r="AS1" s="6" t="s">
        <v>55</v>
      </c>
      <c r="AT1" s="6" t="s">
        <v>67</v>
      </c>
      <c r="AU1" s="6" t="s">
        <v>68</v>
      </c>
      <c r="AV1" s="6" t="s">
        <v>56</v>
      </c>
      <c r="AW1" s="6" t="s">
        <v>57</v>
      </c>
      <c r="AX1" s="31" t="s">
        <v>58</v>
      </c>
      <c r="AY1" s="21" t="s">
        <v>6</v>
      </c>
      <c r="AZ1" s="86" t="s">
        <v>1350</v>
      </c>
      <c r="BA1" s="21" t="s">
        <v>1090</v>
      </c>
      <c r="BB1" s="86" t="s">
        <v>1078</v>
      </c>
      <c r="BC1" s="21" t="s">
        <v>245</v>
      </c>
      <c r="BD1" s="21" t="s">
        <v>246</v>
      </c>
      <c r="BE1" s="87" t="s">
        <v>1153</v>
      </c>
      <c r="BF1" s="87" t="s">
        <v>1150</v>
      </c>
      <c r="BG1" s="87" t="s">
        <v>1151</v>
      </c>
      <c r="BH1" s="87" t="s">
        <v>1152</v>
      </c>
      <c r="BI1" s="97"/>
    </row>
    <row r="2" spans="1:61" ht="71.25" x14ac:dyDescent="0.25">
      <c r="A2" s="1">
        <v>64587</v>
      </c>
      <c r="B2" s="2">
        <v>44250</v>
      </c>
      <c r="C2" s="1" t="s">
        <v>299</v>
      </c>
      <c r="D2" s="1" t="s">
        <v>74</v>
      </c>
      <c r="E2" s="78">
        <v>19489154</v>
      </c>
      <c r="F2" s="1" t="s">
        <v>641</v>
      </c>
      <c r="G2" s="1" t="s">
        <v>301</v>
      </c>
      <c r="H2" s="1" t="s">
        <v>828</v>
      </c>
      <c r="I2" s="1" t="s">
        <v>644</v>
      </c>
      <c r="J2" s="1" t="s">
        <v>1522</v>
      </c>
      <c r="K2" s="1" t="s">
        <v>1523</v>
      </c>
      <c r="L2" s="1" t="s">
        <v>829</v>
      </c>
      <c r="M2" s="1" t="s">
        <v>830</v>
      </c>
      <c r="N2" s="71">
        <v>44348</v>
      </c>
      <c r="O2" s="1" t="s">
        <v>757</v>
      </c>
      <c r="P2" s="1">
        <v>900315346</v>
      </c>
      <c r="Q2" s="1">
        <v>80003540</v>
      </c>
      <c r="R2" s="5">
        <v>520914.05</v>
      </c>
      <c r="S2" s="1">
        <v>21921</v>
      </c>
      <c r="T2" s="1"/>
      <c r="U2" s="79"/>
      <c r="V2" s="5">
        <f>+R2+U2</f>
        <v>520914.05</v>
      </c>
      <c r="W2" s="5">
        <v>0</v>
      </c>
      <c r="X2" s="74">
        <v>0</v>
      </c>
      <c r="Y2" s="80">
        <f>+W2/V2</f>
        <v>0</v>
      </c>
      <c r="Z2" s="74">
        <f>+V2-W2</f>
        <v>520914.05</v>
      </c>
      <c r="AA2" s="1"/>
      <c r="AB2" s="2">
        <v>44251</v>
      </c>
      <c r="AC2" s="2">
        <v>44498</v>
      </c>
      <c r="AD2" s="2" t="s">
        <v>960</v>
      </c>
      <c r="AE2" s="1"/>
      <c r="AF2" s="1"/>
      <c r="AG2" s="1" t="s">
        <v>608</v>
      </c>
      <c r="AH2" s="1" t="s">
        <v>848</v>
      </c>
      <c r="AI2" s="1">
        <v>43211743</v>
      </c>
      <c r="AJ2" s="1" t="s">
        <v>610</v>
      </c>
      <c r="AK2" s="2">
        <v>44250</v>
      </c>
      <c r="AL2" s="1" t="s">
        <v>611</v>
      </c>
      <c r="AM2" s="1" t="s">
        <v>961</v>
      </c>
      <c r="AN2" s="2">
        <v>44251</v>
      </c>
      <c r="AO2" s="1" t="s">
        <v>619</v>
      </c>
      <c r="AP2" s="1" t="s">
        <v>963</v>
      </c>
      <c r="AQ2" s="1" t="s">
        <v>961</v>
      </c>
      <c r="AR2" s="1" t="s">
        <v>962</v>
      </c>
      <c r="AS2" s="1" t="s">
        <v>964</v>
      </c>
      <c r="AT2" s="1" t="s">
        <v>739</v>
      </c>
      <c r="AU2" s="80">
        <f t="shared" ref="AU2:AU35" si="0">+Y2</f>
        <v>0</v>
      </c>
      <c r="AV2" s="1">
        <v>4200049203</v>
      </c>
      <c r="AW2" s="1"/>
      <c r="AX2" s="1" t="s">
        <v>1075</v>
      </c>
      <c r="AY2" s="1">
        <v>5421</v>
      </c>
      <c r="AZ2" s="2">
        <v>44223</v>
      </c>
      <c r="BA2" s="1">
        <v>21921</v>
      </c>
      <c r="BB2" s="2">
        <v>44250</v>
      </c>
      <c r="BC2" s="1" t="s">
        <v>738</v>
      </c>
      <c r="BD2" s="1" t="s">
        <v>739</v>
      </c>
      <c r="BE2" s="90" t="s">
        <v>1238</v>
      </c>
      <c r="BF2" s="1" t="s">
        <v>1251</v>
      </c>
      <c r="BG2" s="88" t="s">
        <v>1156</v>
      </c>
      <c r="BH2" s="1" t="s">
        <v>1157</v>
      </c>
    </row>
    <row r="3" spans="1:61" ht="71.25" x14ac:dyDescent="0.25">
      <c r="A3" s="1">
        <v>64588</v>
      </c>
      <c r="B3" s="2">
        <v>44250</v>
      </c>
      <c r="C3" s="1" t="s">
        <v>299</v>
      </c>
      <c r="D3" s="1" t="s">
        <v>74</v>
      </c>
      <c r="E3" s="78">
        <v>19489154</v>
      </c>
      <c r="F3" s="1" t="s">
        <v>641</v>
      </c>
      <c r="G3" s="1" t="s">
        <v>301</v>
      </c>
      <c r="H3" s="1" t="s">
        <v>828</v>
      </c>
      <c r="I3" s="1" t="s">
        <v>751</v>
      </c>
      <c r="J3" s="1" t="s">
        <v>1524</v>
      </c>
      <c r="K3" s="1" t="s">
        <v>1525</v>
      </c>
      <c r="L3" s="1" t="s">
        <v>829</v>
      </c>
      <c r="M3" s="1" t="s">
        <v>830</v>
      </c>
      <c r="N3" s="71">
        <v>44348</v>
      </c>
      <c r="O3" s="1" t="s">
        <v>203</v>
      </c>
      <c r="P3" s="1">
        <v>805018905</v>
      </c>
      <c r="Q3" s="1">
        <v>80002893</v>
      </c>
      <c r="R3" s="5">
        <v>4325237.8600000003</v>
      </c>
      <c r="S3" s="1">
        <v>22121</v>
      </c>
      <c r="T3" s="2">
        <v>44280</v>
      </c>
      <c r="U3" s="5">
        <v>305499</v>
      </c>
      <c r="V3" s="5">
        <f>+R3+U3</f>
        <v>4630736.8600000003</v>
      </c>
      <c r="W3" s="5">
        <v>0</v>
      </c>
      <c r="X3" s="74">
        <v>0</v>
      </c>
      <c r="Y3" s="80">
        <f t="shared" ref="Y3:Y51" si="1">+W3/V3</f>
        <v>0</v>
      </c>
      <c r="Z3" s="74">
        <f t="shared" ref="Z3:Z50" si="2">+V3-W3</f>
        <v>4630736.8600000003</v>
      </c>
      <c r="AA3" s="1"/>
      <c r="AB3" s="2">
        <v>44252</v>
      </c>
      <c r="AC3" s="2">
        <v>44498</v>
      </c>
      <c r="AD3" s="2" t="s">
        <v>960</v>
      </c>
      <c r="AE3" s="1"/>
      <c r="AF3" s="1"/>
      <c r="AG3" s="1" t="s">
        <v>608</v>
      </c>
      <c r="AH3" s="1" t="s">
        <v>848</v>
      </c>
      <c r="AI3" s="1">
        <v>43211743</v>
      </c>
      <c r="AJ3" s="1" t="s">
        <v>610</v>
      </c>
      <c r="AK3" s="2">
        <v>44250</v>
      </c>
      <c r="AL3" s="1" t="s">
        <v>611</v>
      </c>
      <c r="AM3" s="1" t="s">
        <v>961</v>
      </c>
      <c r="AN3" s="2">
        <v>44250</v>
      </c>
      <c r="AO3" s="1" t="s">
        <v>971</v>
      </c>
      <c r="AP3" s="1" t="s">
        <v>965</v>
      </c>
      <c r="AQ3" s="1" t="s">
        <v>961</v>
      </c>
      <c r="AR3" s="1" t="s">
        <v>962</v>
      </c>
      <c r="AS3" s="1" t="s">
        <v>966</v>
      </c>
      <c r="AT3" s="1" t="s">
        <v>739</v>
      </c>
      <c r="AU3" s="80">
        <f t="shared" si="0"/>
        <v>0</v>
      </c>
      <c r="AV3" s="1">
        <v>4200049208</v>
      </c>
      <c r="AW3" s="1" t="s">
        <v>1361</v>
      </c>
      <c r="AX3" s="1" t="s">
        <v>1074</v>
      </c>
      <c r="AY3" s="1">
        <v>5421</v>
      </c>
      <c r="AZ3" s="2">
        <v>44223</v>
      </c>
      <c r="BA3" s="1">
        <v>22121</v>
      </c>
      <c r="BB3" s="2">
        <v>44250</v>
      </c>
      <c r="BC3" s="1" t="s">
        <v>738</v>
      </c>
      <c r="BD3" s="1" t="s">
        <v>739</v>
      </c>
      <c r="BE3" s="1" t="s">
        <v>1239</v>
      </c>
      <c r="BF3" s="1" t="s">
        <v>1252</v>
      </c>
      <c r="BG3" s="88" t="s">
        <v>1154</v>
      </c>
      <c r="BH3" s="1" t="s">
        <v>1155</v>
      </c>
    </row>
    <row r="4" spans="1:61" ht="71.25" x14ac:dyDescent="0.25">
      <c r="A4" s="1">
        <v>64589</v>
      </c>
      <c r="B4" s="2">
        <v>44250</v>
      </c>
      <c r="C4" s="1" t="s">
        <v>299</v>
      </c>
      <c r="D4" s="1" t="s">
        <v>74</v>
      </c>
      <c r="E4" s="78">
        <v>19489154</v>
      </c>
      <c r="F4" s="1" t="s">
        <v>641</v>
      </c>
      <c r="G4" s="1" t="s">
        <v>301</v>
      </c>
      <c r="H4" s="1" t="s">
        <v>828</v>
      </c>
      <c r="I4" s="1" t="s">
        <v>752</v>
      </c>
      <c r="J4" s="1" t="s">
        <v>1524</v>
      </c>
      <c r="K4" s="1" t="s">
        <v>1525</v>
      </c>
      <c r="L4" s="1" t="s">
        <v>829</v>
      </c>
      <c r="M4" s="1" t="s">
        <v>830</v>
      </c>
      <c r="N4" s="71">
        <v>44348</v>
      </c>
      <c r="O4" s="1" t="s">
        <v>203</v>
      </c>
      <c r="P4" s="1">
        <v>805018905</v>
      </c>
      <c r="Q4" s="1">
        <v>80002893</v>
      </c>
      <c r="R4" s="5">
        <v>712135.1</v>
      </c>
      <c r="S4" s="1">
        <v>21821</v>
      </c>
      <c r="T4" s="1"/>
      <c r="U4" s="79"/>
      <c r="V4" s="5">
        <f t="shared" ref="V4:V35" si="3">+R4+U4</f>
        <v>712135.1</v>
      </c>
      <c r="W4" s="5">
        <v>712135</v>
      </c>
      <c r="X4" s="74">
        <v>0</v>
      </c>
      <c r="Y4" s="80">
        <f t="shared" si="1"/>
        <v>0.99999985957720661</v>
      </c>
      <c r="Z4" s="74">
        <f t="shared" si="2"/>
        <v>9.9999999976716936E-2</v>
      </c>
      <c r="AA4" s="1"/>
      <c r="AB4" s="2">
        <v>44252</v>
      </c>
      <c r="AC4" s="2">
        <v>44498</v>
      </c>
      <c r="AD4" s="2" t="s">
        <v>960</v>
      </c>
      <c r="AE4" s="1"/>
      <c r="AF4" s="1"/>
      <c r="AG4" s="1" t="s">
        <v>608</v>
      </c>
      <c r="AH4" s="1" t="s">
        <v>848</v>
      </c>
      <c r="AI4" s="1">
        <v>43211743</v>
      </c>
      <c r="AJ4" s="1" t="s">
        <v>610</v>
      </c>
      <c r="AK4" s="2">
        <v>44250</v>
      </c>
      <c r="AL4" s="1" t="s">
        <v>611</v>
      </c>
      <c r="AM4" s="1" t="s">
        <v>961</v>
      </c>
      <c r="AN4" s="2">
        <v>44250</v>
      </c>
      <c r="AO4" s="1" t="s">
        <v>971</v>
      </c>
      <c r="AP4" s="1" t="s">
        <v>967</v>
      </c>
      <c r="AQ4" s="1" t="s">
        <v>961</v>
      </c>
      <c r="AR4" s="1" t="s">
        <v>962</v>
      </c>
      <c r="AS4" s="1" t="s">
        <v>968</v>
      </c>
      <c r="AT4" s="1" t="s">
        <v>739</v>
      </c>
      <c r="AU4" s="80">
        <f t="shared" si="0"/>
        <v>0.99999985957720661</v>
      </c>
      <c r="AV4" s="1">
        <v>4200049209</v>
      </c>
      <c r="AW4" s="1"/>
      <c r="AX4" s="1" t="s">
        <v>1076</v>
      </c>
      <c r="AY4" s="1">
        <v>5421</v>
      </c>
      <c r="AZ4" s="2">
        <v>44223</v>
      </c>
      <c r="BA4" s="1">
        <v>21821</v>
      </c>
      <c r="BB4" s="2">
        <v>44250</v>
      </c>
      <c r="BC4" s="1" t="s">
        <v>738</v>
      </c>
      <c r="BD4" s="1" t="s">
        <v>739</v>
      </c>
      <c r="BE4" s="1" t="s">
        <v>1239</v>
      </c>
      <c r="BF4" s="1" t="s">
        <v>1252</v>
      </c>
      <c r="BG4" s="88" t="s">
        <v>1154</v>
      </c>
      <c r="BH4" s="1" t="s">
        <v>1155</v>
      </c>
    </row>
    <row r="5" spans="1:61" ht="71.25" x14ac:dyDescent="0.25">
      <c r="A5" s="1">
        <v>64590</v>
      </c>
      <c r="B5" s="2">
        <v>44250</v>
      </c>
      <c r="C5" s="1" t="s">
        <v>299</v>
      </c>
      <c r="D5" s="1" t="s">
        <v>74</v>
      </c>
      <c r="E5" s="78">
        <v>19489154</v>
      </c>
      <c r="F5" s="1" t="s">
        <v>641</v>
      </c>
      <c r="G5" s="1" t="s">
        <v>301</v>
      </c>
      <c r="H5" s="1" t="s">
        <v>828</v>
      </c>
      <c r="I5" s="1" t="s">
        <v>754</v>
      </c>
      <c r="J5" s="1" t="s">
        <v>1522</v>
      </c>
      <c r="K5" s="1" t="s">
        <v>1523</v>
      </c>
      <c r="L5" s="1" t="s">
        <v>829</v>
      </c>
      <c r="M5" s="1" t="s">
        <v>830</v>
      </c>
      <c r="N5" s="71">
        <v>44348</v>
      </c>
      <c r="O5" s="1" t="s">
        <v>757</v>
      </c>
      <c r="P5" s="1">
        <v>900315346</v>
      </c>
      <c r="Q5" s="1">
        <v>80003540</v>
      </c>
      <c r="R5" s="5">
        <v>877694.45</v>
      </c>
      <c r="S5" s="1">
        <v>22021</v>
      </c>
      <c r="T5" s="1"/>
      <c r="U5" s="79"/>
      <c r="V5" s="5">
        <f t="shared" si="3"/>
        <v>877694.45</v>
      </c>
      <c r="W5" s="5">
        <v>0</v>
      </c>
      <c r="X5" s="74">
        <v>0</v>
      </c>
      <c r="Y5" s="80">
        <f t="shared" si="1"/>
        <v>0</v>
      </c>
      <c r="Z5" s="74">
        <f t="shared" si="2"/>
        <v>877694.45</v>
      </c>
      <c r="AA5" s="1"/>
      <c r="AB5" s="2">
        <v>44253</v>
      </c>
      <c r="AC5" s="2">
        <v>44498</v>
      </c>
      <c r="AD5" s="2" t="s">
        <v>960</v>
      </c>
      <c r="AE5" s="1"/>
      <c r="AF5" s="1"/>
      <c r="AG5" s="1" t="s">
        <v>608</v>
      </c>
      <c r="AH5" s="1" t="s">
        <v>848</v>
      </c>
      <c r="AI5" s="1">
        <v>43211743</v>
      </c>
      <c r="AJ5" s="1" t="s">
        <v>610</v>
      </c>
      <c r="AK5" s="2">
        <v>44250</v>
      </c>
      <c r="AL5" s="1" t="s">
        <v>611</v>
      </c>
      <c r="AM5" s="1" t="s">
        <v>961</v>
      </c>
      <c r="AN5" s="2">
        <v>44251</v>
      </c>
      <c r="AO5" s="1" t="s">
        <v>619</v>
      </c>
      <c r="AP5" s="1" t="s">
        <v>969</v>
      </c>
      <c r="AQ5" s="1" t="s">
        <v>961</v>
      </c>
      <c r="AR5" s="1" t="s">
        <v>962</v>
      </c>
      <c r="AS5" s="1" t="s">
        <v>970</v>
      </c>
      <c r="AT5" s="1" t="s">
        <v>739</v>
      </c>
      <c r="AU5" s="80">
        <f t="shared" si="0"/>
        <v>0</v>
      </c>
      <c r="AV5" s="1">
        <v>4200049214</v>
      </c>
      <c r="AW5" s="1"/>
      <c r="AX5" s="1" t="s">
        <v>1077</v>
      </c>
      <c r="AY5" s="1">
        <v>5421</v>
      </c>
      <c r="AZ5" s="2">
        <v>44223</v>
      </c>
      <c r="BA5" s="1">
        <v>22021</v>
      </c>
      <c r="BB5" s="2">
        <v>44250</v>
      </c>
      <c r="BC5" s="1" t="s">
        <v>738</v>
      </c>
      <c r="BD5" s="1" t="s">
        <v>739</v>
      </c>
      <c r="BE5" s="90" t="s">
        <v>1238</v>
      </c>
      <c r="BF5" s="1" t="s">
        <v>1251</v>
      </c>
      <c r="BG5" s="88" t="s">
        <v>1156</v>
      </c>
      <c r="BH5" s="1" t="s">
        <v>1157</v>
      </c>
    </row>
    <row r="6" spans="1:61" ht="71.25" x14ac:dyDescent="0.25">
      <c r="A6" s="1" t="s">
        <v>293</v>
      </c>
      <c r="B6" s="2">
        <v>44223</v>
      </c>
      <c r="C6" s="1" t="s">
        <v>284</v>
      </c>
      <c r="D6" s="1" t="s">
        <v>74</v>
      </c>
      <c r="E6" s="78">
        <v>19489154</v>
      </c>
      <c r="F6" s="1" t="s">
        <v>122</v>
      </c>
      <c r="G6" s="1" t="s">
        <v>233</v>
      </c>
      <c r="H6" s="1" t="s">
        <v>607</v>
      </c>
      <c r="I6" s="1" t="s">
        <v>294</v>
      </c>
      <c r="J6" s="1" t="s">
        <v>1526</v>
      </c>
      <c r="K6" s="1" t="s">
        <v>1526</v>
      </c>
      <c r="L6" s="1" t="s">
        <v>829</v>
      </c>
      <c r="M6" s="1" t="s">
        <v>830</v>
      </c>
      <c r="N6" s="71">
        <v>44348</v>
      </c>
      <c r="O6" s="1" t="s">
        <v>148</v>
      </c>
      <c r="P6" s="1">
        <v>8002364958</v>
      </c>
      <c r="Q6" s="1">
        <v>80000109</v>
      </c>
      <c r="R6" s="5">
        <v>80000000</v>
      </c>
      <c r="S6" s="1">
        <v>11121</v>
      </c>
      <c r="T6" s="1"/>
      <c r="U6" s="79"/>
      <c r="V6" s="5">
        <f t="shared" si="3"/>
        <v>80000000</v>
      </c>
      <c r="W6" s="5">
        <v>39000000</v>
      </c>
      <c r="X6" s="74">
        <v>24000000</v>
      </c>
      <c r="Y6" s="80">
        <f t="shared" si="1"/>
        <v>0.48749999999999999</v>
      </c>
      <c r="Z6" s="74">
        <f t="shared" si="2"/>
        <v>41000000</v>
      </c>
      <c r="AA6" s="1"/>
      <c r="AB6" s="2">
        <v>44231</v>
      </c>
      <c r="AC6" s="83">
        <v>44530</v>
      </c>
      <c r="AD6" s="2">
        <v>44650</v>
      </c>
      <c r="AE6" s="1"/>
      <c r="AF6" s="1"/>
      <c r="AG6" s="1" t="s">
        <v>608</v>
      </c>
      <c r="AH6" s="1" t="s">
        <v>609</v>
      </c>
      <c r="AI6" s="1">
        <v>1040356604</v>
      </c>
      <c r="AJ6" s="1" t="s">
        <v>610</v>
      </c>
      <c r="AK6" s="2">
        <v>44223</v>
      </c>
      <c r="AL6" s="1" t="s">
        <v>611</v>
      </c>
      <c r="AM6" s="1" t="s">
        <v>612</v>
      </c>
      <c r="AN6" s="2">
        <v>44230</v>
      </c>
      <c r="AO6" s="1" t="s">
        <v>613</v>
      </c>
      <c r="AP6" s="1" t="s">
        <v>614</v>
      </c>
      <c r="AQ6" s="1" t="s">
        <v>612</v>
      </c>
      <c r="AR6" s="1" t="s">
        <v>616</v>
      </c>
      <c r="AS6" s="1" t="s">
        <v>615</v>
      </c>
      <c r="AT6" s="1" t="s">
        <v>802</v>
      </c>
      <c r="AU6" s="80">
        <f t="shared" si="0"/>
        <v>0.48749999999999999</v>
      </c>
      <c r="AV6" s="1">
        <v>5100005062</v>
      </c>
      <c r="AW6" s="1"/>
      <c r="AX6" s="1" t="s">
        <v>831</v>
      </c>
      <c r="AY6" s="1">
        <v>2221</v>
      </c>
      <c r="AZ6" s="2" t="s">
        <v>1351</v>
      </c>
      <c r="BA6" s="1">
        <v>11121</v>
      </c>
      <c r="BB6" s="2">
        <v>44224</v>
      </c>
      <c r="BC6" s="1" t="s">
        <v>974</v>
      </c>
      <c r="BD6" s="1" t="s">
        <v>802</v>
      </c>
      <c r="BE6" s="90" t="s">
        <v>1158</v>
      </c>
      <c r="BF6" s="1" t="s">
        <v>1253</v>
      </c>
      <c r="BG6" s="88" t="s">
        <v>1159</v>
      </c>
      <c r="BH6" s="1" t="s">
        <v>1160</v>
      </c>
    </row>
    <row r="7" spans="1:61" ht="99.75" x14ac:dyDescent="0.25">
      <c r="A7" s="1" t="s">
        <v>295</v>
      </c>
      <c r="B7" s="2">
        <v>44228</v>
      </c>
      <c r="C7" s="1" t="s">
        <v>284</v>
      </c>
      <c r="D7" s="1" t="s">
        <v>74</v>
      </c>
      <c r="E7" s="78">
        <v>19489154</v>
      </c>
      <c r="F7" s="1" t="s">
        <v>267</v>
      </c>
      <c r="G7" s="1" t="s">
        <v>233</v>
      </c>
      <c r="H7" s="1" t="s">
        <v>607</v>
      </c>
      <c r="I7" s="1" t="s">
        <v>296</v>
      </c>
      <c r="J7" s="1" t="s">
        <v>1527</v>
      </c>
      <c r="K7" s="1" t="s">
        <v>1528</v>
      </c>
      <c r="L7" s="1" t="s">
        <v>829</v>
      </c>
      <c r="M7" s="1" t="s">
        <v>830</v>
      </c>
      <c r="N7" s="71">
        <v>44348</v>
      </c>
      <c r="O7" s="1" t="s">
        <v>581</v>
      </c>
      <c r="P7" s="1">
        <v>8903018845</v>
      </c>
      <c r="Q7" s="1">
        <v>80000964</v>
      </c>
      <c r="R7" s="5">
        <v>120000000</v>
      </c>
      <c r="S7" s="1">
        <v>11221</v>
      </c>
      <c r="T7" s="1"/>
      <c r="U7" s="79"/>
      <c r="V7" s="5">
        <f t="shared" si="3"/>
        <v>120000000</v>
      </c>
      <c r="W7" s="5">
        <v>52428374</v>
      </c>
      <c r="X7" s="74">
        <v>39514114</v>
      </c>
      <c r="Y7" s="80">
        <f t="shared" si="1"/>
        <v>0.43690311666666665</v>
      </c>
      <c r="Z7" s="74">
        <f t="shared" si="2"/>
        <v>67571626</v>
      </c>
      <c r="AA7" s="1"/>
      <c r="AB7" s="2">
        <v>44232</v>
      </c>
      <c r="AC7" s="83">
        <v>44530</v>
      </c>
      <c r="AD7" s="2">
        <v>44650</v>
      </c>
      <c r="AE7" s="1"/>
      <c r="AF7" s="1"/>
      <c r="AG7" s="1" t="s">
        <v>608</v>
      </c>
      <c r="AH7" s="1" t="s">
        <v>609</v>
      </c>
      <c r="AI7" s="1">
        <v>1040356604</v>
      </c>
      <c r="AJ7" s="1" t="s">
        <v>610</v>
      </c>
      <c r="AK7" s="2">
        <v>44228</v>
      </c>
      <c r="AL7" s="1" t="s">
        <v>611</v>
      </c>
      <c r="AM7" s="1" t="s">
        <v>612</v>
      </c>
      <c r="AN7" s="2">
        <v>44231</v>
      </c>
      <c r="AO7" s="1" t="s">
        <v>617</v>
      </c>
      <c r="AP7" s="1">
        <v>43184</v>
      </c>
      <c r="AQ7" s="1" t="s">
        <v>612</v>
      </c>
      <c r="AR7" s="1" t="s">
        <v>616</v>
      </c>
      <c r="AS7" s="1" t="s">
        <v>618</v>
      </c>
      <c r="AT7" s="1" t="s">
        <v>763</v>
      </c>
      <c r="AU7" s="80">
        <f t="shared" si="0"/>
        <v>0.43690311666666665</v>
      </c>
      <c r="AV7" s="1">
        <v>5100005058</v>
      </c>
      <c r="AW7" s="1"/>
      <c r="AX7" s="1" t="s">
        <v>831</v>
      </c>
      <c r="AY7" s="1">
        <v>2121</v>
      </c>
      <c r="AZ7" s="2"/>
      <c r="BA7" s="1">
        <v>11221</v>
      </c>
      <c r="BB7" s="2">
        <v>44229</v>
      </c>
      <c r="BC7" s="1" t="s">
        <v>247</v>
      </c>
      <c r="BD7" s="1" t="s">
        <v>733</v>
      </c>
      <c r="BE7" s="1" t="s">
        <v>1240</v>
      </c>
      <c r="BF7" s="1" t="s">
        <v>1254</v>
      </c>
      <c r="BG7" s="88" t="s">
        <v>1161</v>
      </c>
      <c r="BH7" s="1" t="s">
        <v>1162</v>
      </c>
    </row>
    <row r="8" spans="1:61" ht="71.25" x14ac:dyDescent="0.25">
      <c r="A8" s="1" t="s">
        <v>297</v>
      </c>
      <c r="B8" s="2">
        <v>44228</v>
      </c>
      <c r="C8" s="1" t="s">
        <v>284</v>
      </c>
      <c r="D8" s="1" t="s">
        <v>74</v>
      </c>
      <c r="E8" s="78">
        <v>19489154</v>
      </c>
      <c r="F8" s="1" t="s">
        <v>110</v>
      </c>
      <c r="G8" s="1" t="s">
        <v>233</v>
      </c>
      <c r="H8" s="1" t="s">
        <v>607</v>
      </c>
      <c r="I8" s="1" t="s">
        <v>298</v>
      </c>
      <c r="J8" s="1" t="s">
        <v>1524</v>
      </c>
      <c r="K8" s="1" t="s">
        <v>1525</v>
      </c>
      <c r="L8" s="1" t="s">
        <v>829</v>
      </c>
      <c r="M8" s="1" t="s">
        <v>830</v>
      </c>
      <c r="N8" s="71">
        <v>44348</v>
      </c>
      <c r="O8" s="1" t="s">
        <v>146</v>
      </c>
      <c r="P8" s="1">
        <v>432030238</v>
      </c>
      <c r="Q8" s="1">
        <v>80002796</v>
      </c>
      <c r="R8" s="5">
        <v>300000000</v>
      </c>
      <c r="S8" s="1">
        <v>11321</v>
      </c>
      <c r="T8" s="1"/>
      <c r="U8" s="79"/>
      <c r="V8" s="5">
        <f t="shared" si="3"/>
        <v>300000000</v>
      </c>
      <c r="W8" s="5">
        <v>108747275</v>
      </c>
      <c r="X8" s="74">
        <v>74790381</v>
      </c>
      <c r="Y8" s="80">
        <f t="shared" si="1"/>
        <v>0.36249091666666666</v>
      </c>
      <c r="Z8" s="74">
        <f t="shared" si="2"/>
        <v>191252725</v>
      </c>
      <c r="AA8" s="1"/>
      <c r="AB8" s="2">
        <v>44235</v>
      </c>
      <c r="AC8" s="83">
        <v>44530</v>
      </c>
      <c r="AD8" s="2">
        <v>44650</v>
      </c>
      <c r="AE8" s="1"/>
      <c r="AF8" s="1"/>
      <c r="AG8" s="1" t="s">
        <v>608</v>
      </c>
      <c r="AH8" s="1" t="s">
        <v>609</v>
      </c>
      <c r="AI8" s="1">
        <v>1040356604</v>
      </c>
      <c r="AJ8" s="1" t="s">
        <v>610</v>
      </c>
      <c r="AK8" s="2">
        <v>44228</v>
      </c>
      <c r="AL8" s="1" t="s">
        <v>611</v>
      </c>
      <c r="AM8" s="1" t="s">
        <v>612</v>
      </c>
      <c r="AN8" s="2">
        <v>44235</v>
      </c>
      <c r="AO8" s="1" t="s">
        <v>619</v>
      </c>
      <c r="AP8" s="1" t="s">
        <v>620</v>
      </c>
      <c r="AQ8" s="1" t="s">
        <v>612</v>
      </c>
      <c r="AR8" s="1" t="s">
        <v>616</v>
      </c>
      <c r="AS8" s="1" t="s">
        <v>621</v>
      </c>
      <c r="AT8" s="1" t="s">
        <v>972</v>
      </c>
      <c r="AU8" s="80">
        <f t="shared" si="0"/>
        <v>0.36249091666666666</v>
      </c>
      <c r="AV8" s="1">
        <v>5100005067</v>
      </c>
      <c r="AW8" s="1"/>
      <c r="AX8" s="1" t="s">
        <v>831</v>
      </c>
      <c r="AY8" s="1">
        <v>2321</v>
      </c>
      <c r="AZ8" s="2"/>
      <c r="BA8" s="1">
        <v>11321</v>
      </c>
      <c r="BB8" s="2">
        <v>44229</v>
      </c>
      <c r="BC8" s="1" t="s">
        <v>247</v>
      </c>
      <c r="BD8" s="1" t="s">
        <v>975</v>
      </c>
      <c r="BE8" s="1" t="s">
        <v>1164</v>
      </c>
      <c r="BF8" s="1" t="s">
        <v>1165</v>
      </c>
      <c r="BG8" s="88" t="s">
        <v>1163</v>
      </c>
      <c r="BH8" s="1">
        <v>3143189721</v>
      </c>
    </row>
    <row r="9" spans="1:61" ht="71.25" x14ac:dyDescent="0.25">
      <c r="A9" s="1" t="s">
        <v>534</v>
      </c>
      <c r="B9" s="2">
        <v>44228</v>
      </c>
      <c r="C9" s="1" t="s">
        <v>71</v>
      </c>
      <c r="D9" s="1" t="s">
        <v>74</v>
      </c>
      <c r="E9" s="78">
        <v>19489154</v>
      </c>
      <c r="F9" s="1" t="s">
        <v>111</v>
      </c>
      <c r="G9" s="1" t="s">
        <v>233</v>
      </c>
      <c r="H9" s="1" t="s">
        <v>607</v>
      </c>
      <c r="I9" s="1" t="s">
        <v>535</v>
      </c>
      <c r="J9" s="1" t="s">
        <v>1522</v>
      </c>
      <c r="K9" s="1" t="s">
        <v>1529</v>
      </c>
      <c r="L9" s="1" t="s">
        <v>829</v>
      </c>
      <c r="M9" s="1" t="s">
        <v>830</v>
      </c>
      <c r="N9" s="71">
        <v>44348</v>
      </c>
      <c r="O9" s="1" t="s">
        <v>586</v>
      </c>
      <c r="P9" s="1">
        <v>416878683</v>
      </c>
      <c r="Q9" s="1">
        <v>80000099</v>
      </c>
      <c r="R9" s="5">
        <v>250000000</v>
      </c>
      <c r="S9" s="1">
        <v>11421</v>
      </c>
      <c r="T9" s="1"/>
      <c r="U9" s="79"/>
      <c r="V9" s="5">
        <f t="shared" si="3"/>
        <v>250000000</v>
      </c>
      <c r="W9" s="5">
        <v>88133940</v>
      </c>
      <c r="X9" s="74">
        <v>61395840</v>
      </c>
      <c r="Y9" s="80">
        <f t="shared" si="1"/>
        <v>0.35253575999999998</v>
      </c>
      <c r="Z9" s="74">
        <f t="shared" si="2"/>
        <v>161866060</v>
      </c>
      <c r="AA9" s="1"/>
      <c r="AB9" s="2">
        <v>44235</v>
      </c>
      <c r="AC9" s="83">
        <v>44530</v>
      </c>
      <c r="AD9" s="2">
        <v>44650</v>
      </c>
      <c r="AE9" s="1"/>
      <c r="AF9" s="1"/>
      <c r="AG9" s="1" t="s">
        <v>608</v>
      </c>
      <c r="AH9" s="1" t="s">
        <v>609</v>
      </c>
      <c r="AI9" s="1">
        <v>1040356604</v>
      </c>
      <c r="AJ9" s="1" t="s">
        <v>610</v>
      </c>
      <c r="AK9" s="2">
        <v>44228</v>
      </c>
      <c r="AL9" s="1" t="s">
        <v>611</v>
      </c>
      <c r="AM9" s="1" t="s">
        <v>612</v>
      </c>
      <c r="AN9" s="2">
        <v>44229</v>
      </c>
      <c r="AO9" s="1" t="s">
        <v>622</v>
      </c>
      <c r="AP9" s="1" t="s">
        <v>625</v>
      </c>
      <c r="AQ9" s="1" t="s">
        <v>612</v>
      </c>
      <c r="AR9" s="1" t="s">
        <v>616</v>
      </c>
      <c r="AS9" s="1" t="s">
        <v>623</v>
      </c>
      <c r="AT9" s="1" t="s">
        <v>802</v>
      </c>
      <c r="AU9" s="80">
        <f t="shared" si="0"/>
        <v>0.35253575999999998</v>
      </c>
      <c r="AV9" s="1">
        <v>5100005057</v>
      </c>
      <c r="AW9" s="1"/>
      <c r="AX9" s="1" t="s">
        <v>831</v>
      </c>
      <c r="AY9" s="1">
        <v>2421</v>
      </c>
      <c r="AZ9" s="2"/>
      <c r="BA9" s="1">
        <v>11421</v>
      </c>
      <c r="BB9" s="2">
        <v>44229</v>
      </c>
      <c r="BC9" s="1" t="s">
        <v>974</v>
      </c>
      <c r="BD9" s="1" t="s">
        <v>802</v>
      </c>
      <c r="BE9" s="1" t="s">
        <v>1241</v>
      </c>
      <c r="BF9" s="1" t="s">
        <v>1255</v>
      </c>
      <c r="BG9" s="88" t="s">
        <v>1291</v>
      </c>
      <c r="BH9" s="1">
        <v>3108097496</v>
      </c>
    </row>
    <row r="10" spans="1:61" ht="85.5" x14ac:dyDescent="0.25">
      <c r="A10" s="1" t="s">
        <v>536</v>
      </c>
      <c r="B10" s="2">
        <v>44231</v>
      </c>
      <c r="C10" s="1" t="s">
        <v>71</v>
      </c>
      <c r="D10" s="1" t="s">
        <v>74</v>
      </c>
      <c r="E10" s="78">
        <v>19489154</v>
      </c>
      <c r="F10" s="1" t="s">
        <v>266</v>
      </c>
      <c r="G10" s="1" t="s">
        <v>233</v>
      </c>
      <c r="H10" s="1" t="s">
        <v>607</v>
      </c>
      <c r="I10" s="1" t="s">
        <v>537</v>
      </c>
      <c r="J10" s="1" t="s">
        <v>1522</v>
      </c>
      <c r="K10" s="1" t="s">
        <v>1529</v>
      </c>
      <c r="L10" s="1" t="s">
        <v>829</v>
      </c>
      <c r="M10" s="1" t="s">
        <v>830</v>
      </c>
      <c r="N10" s="71">
        <v>44348</v>
      </c>
      <c r="O10" s="1" t="s">
        <v>574</v>
      </c>
      <c r="P10" s="1">
        <v>217885640</v>
      </c>
      <c r="Q10" s="1">
        <v>80000069</v>
      </c>
      <c r="R10" s="5">
        <v>400000000</v>
      </c>
      <c r="S10" s="1">
        <v>12521</v>
      </c>
      <c r="T10" s="1"/>
      <c r="U10" s="79"/>
      <c r="V10" s="5">
        <f t="shared" si="3"/>
        <v>400000000</v>
      </c>
      <c r="W10" s="5">
        <v>232567220</v>
      </c>
      <c r="X10" s="74">
        <v>164502090</v>
      </c>
      <c r="Y10" s="80">
        <f t="shared" si="1"/>
        <v>0.58141805000000002</v>
      </c>
      <c r="Z10" s="74">
        <f t="shared" si="2"/>
        <v>167432780</v>
      </c>
      <c r="AA10" s="1"/>
      <c r="AB10" s="2">
        <v>44235</v>
      </c>
      <c r="AC10" s="83">
        <v>44530</v>
      </c>
      <c r="AD10" s="2">
        <v>44650</v>
      </c>
      <c r="AE10" s="1"/>
      <c r="AF10" s="1"/>
      <c r="AG10" s="1" t="s">
        <v>608</v>
      </c>
      <c r="AH10" s="1" t="s">
        <v>609</v>
      </c>
      <c r="AI10" s="1">
        <v>1040356604</v>
      </c>
      <c r="AJ10" s="1" t="s">
        <v>610</v>
      </c>
      <c r="AK10" s="2">
        <v>44231</v>
      </c>
      <c r="AL10" s="1" t="s">
        <v>611</v>
      </c>
      <c r="AM10" s="1" t="s">
        <v>612</v>
      </c>
      <c r="AN10" s="2">
        <v>44232</v>
      </c>
      <c r="AO10" s="1" t="s">
        <v>622</v>
      </c>
      <c r="AP10" s="1" t="s">
        <v>624</v>
      </c>
      <c r="AQ10" s="1" t="s">
        <v>612</v>
      </c>
      <c r="AR10" s="1" t="s">
        <v>616</v>
      </c>
      <c r="AS10" s="1" t="s">
        <v>623</v>
      </c>
      <c r="AT10" s="1" t="s">
        <v>763</v>
      </c>
      <c r="AU10" s="80">
        <f t="shared" si="0"/>
        <v>0.58141805000000002</v>
      </c>
      <c r="AV10" s="1">
        <v>5100005026</v>
      </c>
      <c r="AW10" s="1" t="s">
        <v>1494</v>
      </c>
      <c r="AX10" s="1" t="s">
        <v>831</v>
      </c>
      <c r="AY10" s="1">
        <v>3521</v>
      </c>
      <c r="AZ10" s="2"/>
      <c r="BA10" s="1">
        <v>12521</v>
      </c>
      <c r="BB10" s="2">
        <v>40579</v>
      </c>
      <c r="BC10" s="1" t="s">
        <v>247</v>
      </c>
      <c r="BD10" s="1" t="s">
        <v>733</v>
      </c>
      <c r="BE10" s="1" t="s">
        <v>1242</v>
      </c>
      <c r="BF10" s="1" t="s">
        <v>1167</v>
      </c>
      <c r="BG10" s="88" t="s">
        <v>1166</v>
      </c>
      <c r="BH10" s="1" t="s">
        <v>1168</v>
      </c>
    </row>
    <row r="11" spans="1:61" ht="99.75" x14ac:dyDescent="0.25">
      <c r="A11" s="1" t="s">
        <v>540</v>
      </c>
      <c r="B11" s="2">
        <v>44231</v>
      </c>
      <c r="C11" s="1" t="s">
        <v>284</v>
      </c>
      <c r="D11" s="1" t="s">
        <v>74</v>
      </c>
      <c r="E11" s="78">
        <v>19489154</v>
      </c>
      <c r="F11" s="1" t="s">
        <v>112</v>
      </c>
      <c r="G11" s="1" t="s">
        <v>233</v>
      </c>
      <c r="H11" s="1" t="s">
        <v>607</v>
      </c>
      <c r="I11" s="1" t="s">
        <v>538</v>
      </c>
      <c r="J11" s="1" t="s">
        <v>1522</v>
      </c>
      <c r="K11" s="1" t="s">
        <v>1529</v>
      </c>
      <c r="L11" s="1" t="s">
        <v>829</v>
      </c>
      <c r="M11" s="1" t="s">
        <v>830</v>
      </c>
      <c r="N11" s="71">
        <v>44348</v>
      </c>
      <c r="O11" s="1" t="s">
        <v>574</v>
      </c>
      <c r="P11" s="1">
        <v>217885640</v>
      </c>
      <c r="Q11" s="1">
        <v>80000069</v>
      </c>
      <c r="R11" s="5">
        <v>150000000</v>
      </c>
      <c r="S11" s="1">
        <v>12321</v>
      </c>
      <c r="T11" s="1"/>
      <c r="U11" s="79"/>
      <c r="V11" s="5">
        <f t="shared" si="3"/>
        <v>150000000</v>
      </c>
      <c r="W11" s="5">
        <v>63559550</v>
      </c>
      <c r="X11" s="74">
        <v>47901590</v>
      </c>
      <c r="Y11" s="80">
        <f t="shared" si="1"/>
        <v>0.42373033333333332</v>
      </c>
      <c r="Z11" s="74">
        <f t="shared" si="2"/>
        <v>86440450</v>
      </c>
      <c r="AA11" s="1"/>
      <c r="AB11" s="2">
        <v>44235</v>
      </c>
      <c r="AC11" s="83">
        <v>44530</v>
      </c>
      <c r="AD11" s="2">
        <v>44650</v>
      </c>
      <c r="AE11" s="1"/>
      <c r="AF11" s="1"/>
      <c r="AG11" s="1" t="s">
        <v>608</v>
      </c>
      <c r="AH11" s="1" t="s">
        <v>609</v>
      </c>
      <c r="AI11" s="1">
        <v>1040356604</v>
      </c>
      <c r="AJ11" s="1" t="s">
        <v>610</v>
      </c>
      <c r="AK11" s="2">
        <v>44231</v>
      </c>
      <c r="AL11" s="1" t="s">
        <v>611</v>
      </c>
      <c r="AM11" s="1" t="s">
        <v>612</v>
      </c>
      <c r="AN11" s="2">
        <v>44232</v>
      </c>
      <c r="AO11" s="1" t="s">
        <v>622</v>
      </c>
      <c r="AP11" s="1" t="s">
        <v>626</v>
      </c>
      <c r="AQ11" s="1" t="s">
        <v>612</v>
      </c>
      <c r="AR11" s="1" t="s">
        <v>616</v>
      </c>
      <c r="AS11" s="1" t="s">
        <v>627</v>
      </c>
      <c r="AT11" s="1" t="s">
        <v>763</v>
      </c>
      <c r="AU11" s="80">
        <f t="shared" si="0"/>
        <v>0.42373033333333332</v>
      </c>
      <c r="AV11" s="1">
        <v>5100005047</v>
      </c>
      <c r="AW11" s="1"/>
      <c r="AX11" s="1" t="s">
        <v>831</v>
      </c>
      <c r="AY11" s="1">
        <v>3421</v>
      </c>
      <c r="AZ11" s="2"/>
      <c r="BA11" s="1">
        <v>12321</v>
      </c>
      <c r="BB11" s="2">
        <v>40579</v>
      </c>
      <c r="BC11" s="1" t="s">
        <v>247</v>
      </c>
      <c r="BD11" s="1" t="s">
        <v>733</v>
      </c>
      <c r="BE11" s="1" t="s">
        <v>1242</v>
      </c>
      <c r="BF11" s="1" t="s">
        <v>1167</v>
      </c>
      <c r="BG11" s="88" t="s">
        <v>1166</v>
      </c>
      <c r="BH11" s="1" t="s">
        <v>1168</v>
      </c>
    </row>
    <row r="12" spans="1:61" ht="85.5" x14ac:dyDescent="0.25">
      <c r="A12" s="1" t="s">
        <v>539</v>
      </c>
      <c r="B12" s="2">
        <v>44231</v>
      </c>
      <c r="C12" s="1" t="s">
        <v>71</v>
      </c>
      <c r="D12" s="1" t="s">
        <v>74</v>
      </c>
      <c r="E12" s="78">
        <v>19489154</v>
      </c>
      <c r="F12" s="1" t="s">
        <v>268</v>
      </c>
      <c r="G12" s="1" t="s">
        <v>233</v>
      </c>
      <c r="H12" s="1" t="s">
        <v>607</v>
      </c>
      <c r="I12" s="1" t="s">
        <v>541</v>
      </c>
      <c r="J12" s="1" t="s">
        <v>1522</v>
      </c>
      <c r="K12" s="1" t="s">
        <v>1529</v>
      </c>
      <c r="L12" s="1" t="s">
        <v>829</v>
      </c>
      <c r="M12" s="1" t="s">
        <v>830</v>
      </c>
      <c r="N12" s="71">
        <v>44348</v>
      </c>
      <c r="O12" s="1" t="s">
        <v>574</v>
      </c>
      <c r="P12" s="1">
        <v>217885640</v>
      </c>
      <c r="Q12" s="1">
        <v>80000069</v>
      </c>
      <c r="R12" s="5">
        <v>400000000</v>
      </c>
      <c r="S12" s="1">
        <v>12621</v>
      </c>
      <c r="T12" s="1"/>
      <c r="U12" s="79"/>
      <c r="V12" s="5">
        <f t="shared" si="3"/>
        <v>400000000</v>
      </c>
      <c r="W12" s="5">
        <v>127338665</v>
      </c>
      <c r="X12" s="74">
        <v>65010575</v>
      </c>
      <c r="Y12" s="80">
        <f t="shared" si="1"/>
        <v>0.31834666249999999</v>
      </c>
      <c r="Z12" s="74">
        <f t="shared" si="2"/>
        <v>272661335</v>
      </c>
      <c r="AA12" s="1"/>
      <c r="AB12" s="2">
        <v>44235</v>
      </c>
      <c r="AC12" s="83">
        <v>44530</v>
      </c>
      <c r="AD12" s="2">
        <v>44650</v>
      </c>
      <c r="AE12" s="1"/>
      <c r="AF12" s="1"/>
      <c r="AG12" s="1" t="s">
        <v>608</v>
      </c>
      <c r="AH12" s="1" t="s">
        <v>609</v>
      </c>
      <c r="AI12" s="1">
        <v>1040356604</v>
      </c>
      <c r="AJ12" s="1" t="s">
        <v>610</v>
      </c>
      <c r="AK12" s="2">
        <v>44231</v>
      </c>
      <c r="AL12" s="1" t="s">
        <v>611</v>
      </c>
      <c r="AM12" s="1" t="s">
        <v>612</v>
      </c>
      <c r="AN12" s="2">
        <v>44235</v>
      </c>
      <c r="AO12" s="1" t="s">
        <v>622</v>
      </c>
      <c r="AP12" s="1" t="s">
        <v>628</v>
      </c>
      <c r="AQ12" s="1" t="s">
        <v>612</v>
      </c>
      <c r="AR12" s="1" t="s">
        <v>616</v>
      </c>
      <c r="AS12" s="1" t="s">
        <v>629</v>
      </c>
      <c r="AT12" s="1" t="s">
        <v>763</v>
      </c>
      <c r="AU12" s="80">
        <f t="shared" si="0"/>
        <v>0.31834666249999999</v>
      </c>
      <c r="AV12" s="1">
        <v>5100005076</v>
      </c>
      <c r="AW12" s="1"/>
      <c r="AX12" s="1" t="s">
        <v>831</v>
      </c>
      <c r="AY12" s="1">
        <v>3621</v>
      </c>
      <c r="AZ12" s="2"/>
      <c r="BA12" s="1">
        <v>12621</v>
      </c>
      <c r="BB12" s="2">
        <v>44232</v>
      </c>
      <c r="BC12" s="1" t="s">
        <v>247</v>
      </c>
      <c r="BD12" s="1" t="s">
        <v>733</v>
      </c>
      <c r="BE12" s="1" t="s">
        <v>1242</v>
      </c>
      <c r="BF12" s="1" t="s">
        <v>1167</v>
      </c>
      <c r="BG12" s="88" t="s">
        <v>1166</v>
      </c>
      <c r="BH12" s="1" t="s">
        <v>1168</v>
      </c>
    </row>
    <row r="13" spans="1:61" ht="85.5" x14ac:dyDescent="0.25">
      <c r="A13" s="1" t="s">
        <v>542</v>
      </c>
      <c r="B13" s="2">
        <v>44231</v>
      </c>
      <c r="C13" s="1" t="s">
        <v>284</v>
      </c>
      <c r="D13" s="1" t="s">
        <v>74</v>
      </c>
      <c r="E13" s="78">
        <v>19489154</v>
      </c>
      <c r="F13" s="1" t="s">
        <v>117</v>
      </c>
      <c r="G13" s="1" t="s">
        <v>232</v>
      </c>
      <c r="H13" s="1" t="s">
        <v>607</v>
      </c>
      <c r="I13" s="1" t="s">
        <v>543</v>
      </c>
      <c r="J13" s="1" t="s">
        <v>1527</v>
      </c>
      <c r="K13" s="1" t="s">
        <v>1528</v>
      </c>
      <c r="L13" s="1" t="s">
        <v>829</v>
      </c>
      <c r="M13" s="1" t="s">
        <v>830</v>
      </c>
      <c r="N13" s="71">
        <v>44348</v>
      </c>
      <c r="O13" s="1" t="s">
        <v>162</v>
      </c>
      <c r="P13" s="1">
        <v>8909084935</v>
      </c>
      <c r="Q13" s="1">
        <v>80000966</v>
      </c>
      <c r="R13" s="5">
        <v>811000000</v>
      </c>
      <c r="S13" s="1">
        <v>12421</v>
      </c>
      <c r="T13" s="1"/>
      <c r="U13" s="79"/>
      <c r="V13" s="5">
        <f t="shared" si="3"/>
        <v>811000000</v>
      </c>
      <c r="W13" s="5">
        <v>272167332</v>
      </c>
      <c r="X13" s="74">
        <v>175776002</v>
      </c>
      <c r="Y13" s="80">
        <f t="shared" si="1"/>
        <v>0.33559473736128237</v>
      </c>
      <c r="Z13" s="74">
        <f t="shared" si="2"/>
        <v>538832668</v>
      </c>
      <c r="AA13" s="1"/>
      <c r="AB13" s="2">
        <v>44237</v>
      </c>
      <c r="AC13" s="83">
        <v>44530</v>
      </c>
      <c r="AD13" s="2">
        <v>44650</v>
      </c>
      <c r="AE13" s="1"/>
      <c r="AF13" s="1"/>
      <c r="AG13" s="1" t="s">
        <v>608</v>
      </c>
      <c r="AH13" s="1" t="s">
        <v>609</v>
      </c>
      <c r="AI13" s="1">
        <v>1040356604</v>
      </c>
      <c r="AJ13" s="1" t="s">
        <v>610</v>
      </c>
      <c r="AK13" s="2">
        <v>44231</v>
      </c>
      <c r="AL13" s="1" t="s">
        <v>611</v>
      </c>
      <c r="AM13" s="1" t="s">
        <v>612</v>
      </c>
      <c r="AN13" s="2">
        <v>44231</v>
      </c>
      <c r="AO13" s="1" t="s">
        <v>630</v>
      </c>
      <c r="AP13" s="1" t="s">
        <v>631</v>
      </c>
      <c r="AQ13" s="1" t="s">
        <v>612</v>
      </c>
      <c r="AR13" s="1" t="s">
        <v>616</v>
      </c>
      <c r="AS13" s="1" t="s">
        <v>632</v>
      </c>
      <c r="AT13" s="1" t="s">
        <v>763</v>
      </c>
      <c r="AU13" s="80">
        <f t="shared" si="0"/>
        <v>0.33559473736128237</v>
      </c>
      <c r="AV13" s="1">
        <v>5100005060</v>
      </c>
      <c r="AW13" s="1"/>
      <c r="AX13" s="1" t="s">
        <v>831</v>
      </c>
      <c r="AY13" s="1">
        <v>2021</v>
      </c>
      <c r="AZ13" s="2"/>
      <c r="BA13" s="1">
        <v>12421</v>
      </c>
      <c r="BB13" s="2">
        <v>44232</v>
      </c>
      <c r="BC13" s="1" t="s">
        <v>247</v>
      </c>
      <c r="BD13" s="1" t="s">
        <v>733</v>
      </c>
      <c r="BE13" s="1" t="s">
        <v>1243</v>
      </c>
      <c r="BF13" s="1" t="s">
        <v>1256</v>
      </c>
      <c r="BG13" s="88" t="s">
        <v>1174</v>
      </c>
      <c r="BH13" s="1" t="s">
        <v>1169</v>
      </c>
    </row>
    <row r="14" spans="1:61" ht="85.5" x14ac:dyDescent="0.25">
      <c r="A14" s="1" t="s">
        <v>545</v>
      </c>
      <c r="B14" s="2">
        <v>44237</v>
      </c>
      <c r="C14" s="1" t="s">
        <v>71</v>
      </c>
      <c r="D14" s="1" t="s">
        <v>74</v>
      </c>
      <c r="E14" s="78">
        <v>19489154</v>
      </c>
      <c r="F14" s="1" t="s">
        <v>605</v>
      </c>
      <c r="G14" s="1" t="s">
        <v>232</v>
      </c>
      <c r="H14" s="1" t="s">
        <v>607</v>
      </c>
      <c r="I14" s="1" t="s">
        <v>544</v>
      </c>
      <c r="J14" s="1" t="s">
        <v>1522</v>
      </c>
      <c r="K14" s="1" t="s">
        <v>1523</v>
      </c>
      <c r="L14" s="1" t="s">
        <v>829</v>
      </c>
      <c r="M14" s="1" t="s">
        <v>830</v>
      </c>
      <c r="N14" s="71">
        <v>44348</v>
      </c>
      <c r="O14" s="1" t="s">
        <v>594</v>
      </c>
      <c r="P14" s="1">
        <v>165111705</v>
      </c>
      <c r="Q14" s="1">
        <v>80000462</v>
      </c>
      <c r="R14" s="5">
        <v>666000000</v>
      </c>
      <c r="S14" s="1">
        <v>14021</v>
      </c>
      <c r="T14" s="1"/>
      <c r="U14" s="79"/>
      <c r="V14" s="5">
        <f t="shared" si="3"/>
        <v>666000000</v>
      </c>
      <c r="W14" s="5">
        <v>356178114</v>
      </c>
      <c r="X14" s="74">
        <v>203409626</v>
      </c>
      <c r="Y14" s="80">
        <f t="shared" si="1"/>
        <v>0.53480197297297294</v>
      </c>
      <c r="Z14" s="74">
        <f t="shared" si="2"/>
        <v>309821886</v>
      </c>
      <c r="AA14" s="1"/>
      <c r="AB14" s="2">
        <v>44243</v>
      </c>
      <c r="AC14" s="83">
        <v>44530</v>
      </c>
      <c r="AD14" s="2">
        <v>44650</v>
      </c>
      <c r="AE14" s="1"/>
      <c r="AF14" s="1"/>
      <c r="AG14" s="1" t="s">
        <v>608</v>
      </c>
      <c r="AH14" s="1" t="s">
        <v>609</v>
      </c>
      <c r="AI14" s="1">
        <v>1040356604</v>
      </c>
      <c r="AJ14" s="1" t="s">
        <v>610</v>
      </c>
      <c r="AK14" s="2">
        <v>44237</v>
      </c>
      <c r="AL14" s="1" t="s">
        <v>611</v>
      </c>
      <c r="AM14" s="1" t="s">
        <v>612</v>
      </c>
      <c r="AN14" s="2">
        <v>44239</v>
      </c>
      <c r="AO14" s="1" t="s">
        <v>619</v>
      </c>
      <c r="AP14" s="1" t="s">
        <v>633</v>
      </c>
      <c r="AQ14" s="1" t="s">
        <v>612</v>
      </c>
      <c r="AR14" s="1" t="s">
        <v>616</v>
      </c>
      <c r="AS14" s="1" t="s">
        <v>634</v>
      </c>
      <c r="AT14" s="1" t="s">
        <v>763</v>
      </c>
      <c r="AU14" s="80">
        <f t="shared" si="0"/>
        <v>0.53480197297297294</v>
      </c>
      <c r="AV14" s="1">
        <v>5100005160</v>
      </c>
      <c r="AW14" s="1" t="s">
        <v>1538</v>
      </c>
      <c r="AX14" s="1" t="s">
        <v>831</v>
      </c>
      <c r="AY14" s="1">
        <v>3821</v>
      </c>
      <c r="AZ14" s="2"/>
      <c r="BA14" s="1">
        <v>14021</v>
      </c>
      <c r="BB14" s="2">
        <v>44237</v>
      </c>
      <c r="BC14" s="1" t="s">
        <v>247</v>
      </c>
      <c r="BD14" s="1" t="s">
        <v>733</v>
      </c>
      <c r="BE14" s="1" t="s">
        <v>594</v>
      </c>
      <c r="BF14" s="1" t="s">
        <v>1257</v>
      </c>
      <c r="BG14" s="88" t="s">
        <v>1170</v>
      </c>
      <c r="BH14" s="1" t="s">
        <v>1171</v>
      </c>
    </row>
    <row r="15" spans="1:61" ht="85.5" x14ac:dyDescent="0.25">
      <c r="A15" s="1" t="s">
        <v>546</v>
      </c>
      <c r="B15" s="2">
        <v>44237</v>
      </c>
      <c r="C15" s="1" t="s">
        <v>71</v>
      </c>
      <c r="D15" s="1" t="s">
        <v>74</v>
      </c>
      <c r="E15" s="78">
        <v>19489154</v>
      </c>
      <c r="F15" s="1" t="s">
        <v>114</v>
      </c>
      <c r="G15" s="1" t="s">
        <v>232</v>
      </c>
      <c r="H15" s="1" t="s">
        <v>607</v>
      </c>
      <c r="I15" s="1" t="s">
        <v>547</v>
      </c>
      <c r="J15" s="1" t="s">
        <v>1522</v>
      </c>
      <c r="K15" s="1" t="s">
        <v>1523</v>
      </c>
      <c r="L15" s="1" t="s">
        <v>829</v>
      </c>
      <c r="M15" s="1" t="s">
        <v>830</v>
      </c>
      <c r="N15" s="71">
        <v>44348</v>
      </c>
      <c r="O15" s="1" t="s">
        <v>597</v>
      </c>
      <c r="P15" s="1">
        <v>9006736778</v>
      </c>
      <c r="Q15" s="1">
        <v>80004608</v>
      </c>
      <c r="R15" s="5">
        <v>250000000</v>
      </c>
      <c r="S15" s="1">
        <v>14121</v>
      </c>
      <c r="T15" s="1"/>
      <c r="U15" s="79"/>
      <c r="V15" s="5">
        <f t="shared" si="3"/>
        <v>250000000</v>
      </c>
      <c r="W15" s="5">
        <v>150554856</v>
      </c>
      <c r="X15" s="74">
        <v>119392272</v>
      </c>
      <c r="Y15" s="80">
        <f t="shared" si="1"/>
        <v>0.60221942399999995</v>
      </c>
      <c r="Z15" s="74">
        <f t="shared" si="2"/>
        <v>99445144</v>
      </c>
      <c r="AA15" s="1"/>
      <c r="AB15" s="2">
        <v>44244</v>
      </c>
      <c r="AC15" s="83">
        <v>44530</v>
      </c>
      <c r="AD15" s="2">
        <v>44650</v>
      </c>
      <c r="AE15" s="1"/>
      <c r="AF15" s="1"/>
      <c r="AG15" s="1" t="s">
        <v>608</v>
      </c>
      <c r="AH15" s="1" t="s">
        <v>609</v>
      </c>
      <c r="AI15" s="1">
        <v>1040356604</v>
      </c>
      <c r="AJ15" s="1" t="s">
        <v>610</v>
      </c>
      <c r="AK15" s="2">
        <v>44237</v>
      </c>
      <c r="AL15" s="1" t="s">
        <v>611</v>
      </c>
      <c r="AM15" s="1" t="s">
        <v>612</v>
      </c>
      <c r="AN15" s="2">
        <v>44238</v>
      </c>
      <c r="AO15" s="1" t="s">
        <v>619</v>
      </c>
      <c r="AP15" s="1" t="s">
        <v>832</v>
      </c>
      <c r="AQ15" s="1" t="s">
        <v>612</v>
      </c>
      <c r="AR15" s="1" t="s">
        <v>616</v>
      </c>
      <c r="AS15" s="1" t="s">
        <v>833</v>
      </c>
      <c r="AT15" s="1" t="s">
        <v>763</v>
      </c>
      <c r="AU15" s="80">
        <f t="shared" si="0"/>
        <v>0.60221942399999995</v>
      </c>
      <c r="AV15" s="1">
        <v>5100005066</v>
      </c>
      <c r="AW15" s="1"/>
      <c r="AX15" s="1" t="s">
        <v>831</v>
      </c>
      <c r="AY15" s="1">
        <v>3321</v>
      </c>
      <c r="AZ15" s="2"/>
      <c r="BA15" s="1">
        <v>14121</v>
      </c>
      <c r="BB15" s="2">
        <v>44238</v>
      </c>
      <c r="BC15" s="1" t="s">
        <v>247</v>
      </c>
      <c r="BD15" s="1" t="s">
        <v>733</v>
      </c>
      <c r="BE15" s="1" t="s">
        <v>1172</v>
      </c>
      <c r="BF15" s="1" t="s">
        <v>1258</v>
      </c>
      <c r="BG15" s="1" t="s">
        <v>1173</v>
      </c>
      <c r="BH15" s="1">
        <v>3164934931</v>
      </c>
    </row>
    <row r="16" spans="1:61" ht="85.5" x14ac:dyDescent="0.25">
      <c r="A16" s="1" t="s">
        <v>548</v>
      </c>
      <c r="B16" s="2">
        <v>44237</v>
      </c>
      <c r="C16" s="1" t="s">
        <v>71</v>
      </c>
      <c r="D16" s="1" t="s">
        <v>74</v>
      </c>
      <c r="E16" s="78">
        <v>19489154</v>
      </c>
      <c r="F16" s="1" t="s">
        <v>120</v>
      </c>
      <c r="G16" s="1" t="s">
        <v>70</v>
      </c>
      <c r="H16" s="1" t="s">
        <v>607</v>
      </c>
      <c r="I16" s="1" t="s">
        <v>549</v>
      </c>
      <c r="J16" s="1" t="s">
        <v>1522</v>
      </c>
      <c r="K16" s="1" t="s">
        <v>1529</v>
      </c>
      <c r="L16" s="1" t="s">
        <v>829</v>
      </c>
      <c r="M16" s="1" t="s">
        <v>830</v>
      </c>
      <c r="N16" s="71">
        <v>44348</v>
      </c>
      <c r="O16" s="1" t="s">
        <v>574</v>
      </c>
      <c r="P16" s="1">
        <v>217885640</v>
      </c>
      <c r="Q16" s="1">
        <v>80000069</v>
      </c>
      <c r="R16" s="5">
        <v>1000000000</v>
      </c>
      <c r="S16" s="1">
        <v>14421</v>
      </c>
      <c r="T16" s="1"/>
      <c r="U16" s="79"/>
      <c r="V16" s="5">
        <f t="shared" si="3"/>
        <v>1000000000</v>
      </c>
      <c r="W16" s="5">
        <v>551441780</v>
      </c>
      <c r="X16" s="74">
        <v>404683280</v>
      </c>
      <c r="Y16" s="80">
        <f t="shared" si="1"/>
        <v>0.55144177999999999</v>
      </c>
      <c r="Z16" s="74">
        <f t="shared" si="2"/>
        <v>448558220</v>
      </c>
      <c r="AA16" s="1"/>
      <c r="AB16" s="2">
        <v>44244</v>
      </c>
      <c r="AC16" s="83">
        <v>44530</v>
      </c>
      <c r="AD16" s="2">
        <v>44650</v>
      </c>
      <c r="AE16" s="1"/>
      <c r="AF16" s="1"/>
      <c r="AG16" s="1" t="s">
        <v>608</v>
      </c>
      <c r="AH16" s="1" t="s">
        <v>609</v>
      </c>
      <c r="AI16" s="1">
        <v>1040356604</v>
      </c>
      <c r="AJ16" s="1" t="s">
        <v>610</v>
      </c>
      <c r="AK16" s="2">
        <v>44237</v>
      </c>
      <c r="AL16" s="1" t="s">
        <v>611</v>
      </c>
      <c r="AM16" s="1" t="s">
        <v>612</v>
      </c>
      <c r="AN16" s="1" t="s">
        <v>834</v>
      </c>
      <c r="AO16" s="1" t="s">
        <v>622</v>
      </c>
      <c r="AP16" s="1" t="s">
        <v>835</v>
      </c>
      <c r="AQ16" s="1" t="s">
        <v>612</v>
      </c>
      <c r="AR16" s="1" t="s">
        <v>837</v>
      </c>
      <c r="AS16" s="1" t="s">
        <v>838</v>
      </c>
      <c r="AT16" s="1" t="s">
        <v>763</v>
      </c>
      <c r="AU16" s="80">
        <f t="shared" si="0"/>
        <v>0.55144177999999999</v>
      </c>
      <c r="AV16" s="1">
        <v>5100005046</v>
      </c>
      <c r="AW16" s="1"/>
      <c r="AX16" s="1" t="s">
        <v>831</v>
      </c>
      <c r="AY16" s="1">
        <v>3721</v>
      </c>
      <c r="AZ16" s="2"/>
      <c r="BA16" s="1">
        <v>14421</v>
      </c>
      <c r="BB16" s="2">
        <v>44238</v>
      </c>
      <c r="BC16" s="1" t="s">
        <v>247</v>
      </c>
      <c r="BD16" s="1" t="s">
        <v>733</v>
      </c>
      <c r="BE16" s="1" t="s">
        <v>1242</v>
      </c>
      <c r="BF16" s="1" t="s">
        <v>1167</v>
      </c>
      <c r="BG16" s="88" t="s">
        <v>1166</v>
      </c>
      <c r="BH16" s="1" t="s">
        <v>1168</v>
      </c>
    </row>
    <row r="17" spans="1:60" ht="85.5" x14ac:dyDescent="0.25">
      <c r="A17" s="1" t="s">
        <v>550</v>
      </c>
      <c r="B17" s="2">
        <v>44237</v>
      </c>
      <c r="C17" s="1" t="s">
        <v>284</v>
      </c>
      <c r="D17" s="1" t="s">
        <v>74</v>
      </c>
      <c r="E17" s="78">
        <v>19489154</v>
      </c>
      <c r="F17" s="1" t="s">
        <v>115</v>
      </c>
      <c r="G17" s="1" t="s">
        <v>232</v>
      </c>
      <c r="H17" s="1" t="s">
        <v>607</v>
      </c>
      <c r="I17" s="1" t="s">
        <v>551</v>
      </c>
      <c r="J17" s="1" t="s">
        <v>1524</v>
      </c>
      <c r="K17" s="1" t="s">
        <v>1525</v>
      </c>
      <c r="L17" s="1" t="s">
        <v>829</v>
      </c>
      <c r="M17" s="1" t="s">
        <v>830</v>
      </c>
      <c r="N17" s="71">
        <v>44348</v>
      </c>
      <c r="O17" s="1" t="s">
        <v>147</v>
      </c>
      <c r="P17" s="1">
        <v>8909200014</v>
      </c>
      <c r="Q17" s="1">
        <v>80000121</v>
      </c>
      <c r="R17" s="5">
        <v>700000000</v>
      </c>
      <c r="S17" s="1">
        <v>14221</v>
      </c>
      <c r="T17" s="1"/>
      <c r="U17" s="79"/>
      <c r="V17" s="5">
        <f t="shared" si="3"/>
        <v>700000000</v>
      </c>
      <c r="W17" s="5">
        <v>196166041</v>
      </c>
      <c r="X17" s="74">
        <v>140000143</v>
      </c>
      <c r="Y17" s="80">
        <f t="shared" si="1"/>
        <v>0.28023720142857145</v>
      </c>
      <c r="Z17" s="74">
        <f t="shared" si="2"/>
        <v>503833959</v>
      </c>
      <c r="AA17" s="1"/>
      <c r="AB17" s="2">
        <v>44239</v>
      </c>
      <c r="AC17" s="83">
        <v>44530</v>
      </c>
      <c r="AD17" s="2">
        <v>44650</v>
      </c>
      <c r="AE17" s="1"/>
      <c r="AF17" s="1"/>
      <c r="AG17" s="1" t="s">
        <v>608</v>
      </c>
      <c r="AH17" s="1" t="s">
        <v>609</v>
      </c>
      <c r="AI17" s="1">
        <v>1040356604</v>
      </c>
      <c r="AJ17" s="1" t="s">
        <v>610</v>
      </c>
      <c r="AK17" s="2">
        <v>44237</v>
      </c>
      <c r="AL17" s="1" t="s">
        <v>611</v>
      </c>
      <c r="AM17" s="1" t="s">
        <v>612</v>
      </c>
      <c r="AN17" s="2">
        <v>44238</v>
      </c>
      <c r="AO17" s="1" t="s">
        <v>630</v>
      </c>
      <c r="AP17" s="1" t="s">
        <v>635</v>
      </c>
      <c r="AQ17" s="1" t="s">
        <v>612</v>
      </c>
      <c r="AR17" s="1" t="s">
        <v>616</v>
      </c>
      <c r="AS17" s="1" t="s">
        <v>636</v>
      </c>
      <c r="AT17" s="1" t="s">
        <v>763</v>
      </c>
      <c r="AU17" s="80">
        <f t="shared" si="0"/>
        <v>0.28023720142857145</v>
      </c>
      <c r="AV17" s="1">
        <v>5100005061</v>
      </c>
      <c r="AW17" s="1" t="s">
        <v>1493</v>
      </c>
      <c r="AX17" s="1" t="s">
        <v>831</v>
      </c>
      <c r="AY17" s="1">
        <v>3221</v>
      </c>
      <c r="AZ17" s="2"/>
      <c r="BA17" s="1">
        <v>14221</v>
      </c>
      <c r="BB17" s="2">
        <v>44238</v>
      </c>
      <c r="BC17" s="1" t="s">
        <v>247</v>
      </c>
      <c r="BD17" s="1" t="s">
        <v>733</v>
      </c>
      <c r="BE17" s="1" t="s">
        <v>1244</v>
      </c>
      <c r="BF17" s="1" t="s">
        <v>1259</v>
      </c>
      <c r="BG17" s="88" t="s">
        <v>1290</v>
      </c>
      <c r="BH17" s="1" t="s">
        <v>1175</v>
      </c>
    </row>
    <row r="18" spans="1:60" ht="85.5" x14ac:dyDescent="0.25">
      <c r="A18" s="1" t="s">
        <v>552</v>
      </c>
      <c r="B18" s="2">
        <v>44237</v>
      </c>
      <c r="C18" s="1" t="s">
        <v>71</v>
      </c>
      <c r="D18" s="1" t="s">
        <v>74</v>
      </c>
      <c r="E18" s="78">
        <v>19489154</v>
      </c>
      <c r="F18" s="1" t="s">
        <v>606</v>
      </c>
      <c r="G18" s="1" t="s">
        <v>70</v>
      </c>
      <c r="H18" s="1" t="s">
        <v>607</v>
      </c>
      <c r="I18" s="1" t="s">
        <v>553</v>
      </c>
      <c r="J18" s="1" t="s">
        <v>1524</v>
      </c>
      <c r="K18" s="1" t="s">
        <v>1525</v>
      </c>
      <c r="L18" s="1" t="s">
        <v>829</v>
      </c>
      <c r="M18" s="1" t="s">
        <v>830</v>
      </c>
      <c r="N18" s="71">
        <v>44348</v>
      </c>
      <c r="O18" s="1" t="s">
        <v>570</v>
      </c>
      <c r="P18" s="1">
        <v>9008704681</v>
      </c>
      <c r="Q18" s="1">
        <v>80002610</v>
      </c>
      <c r="R18" s="5">
        <v>1000000000</v>
      </c>
      <c r="S18" s="1">
        <v>14321</v>
      </c>
      <c r="T18" s="1"/>
      <c r="U18" s="79"/>
      <c r="V18" s="5">
        <f t="shared" si="3"/>
        <v>1000000000</v>
      </c>
      <c r="W18" s="5">
        <v>462478887</v>
      </c>
      <c r="X18" s="74">
        <v>353940069</v>
      </c>
      <c r="Y18" s="80">
        <f t="shared" si="1"/>
        <v>0.46247888700000001</v>
      </c>
      <c r="Z18" s="74">
        <f t="shared" si="2"/>
        <v>537521113</v>
      </c>
      <c r="AA18" s="1"/>
      <c r="AB18" s="2">
        <v>44239</v>
      </c>
      <c r="AC18" s="83">
        <v>44530</v>
      </c>
      <c r="AD18" s="2">
        <v>44650</v>
      </c>
      <c r="AE18" s="1"/>
      <c r="AF18" s="1"/>
      <c r="AG18" s="1" t="s">
        <v>608</v>
      </c>
      <c r="AH18" s="1" t="s">
        <v>609</v>
      </c>
      <c r="AI18" s="1">
        <v>1040356604</v>
      </c>
      <c r="AJ18" s="1" t="s">
        <v>610</v>
      </c>
      <c r="AK18" s="2">
        <v>44237</v>
      </c>
      <c r="AL18" s="1" t="s">
        <v>611</v>
      </c>
      <c r="AM18" s="1" t="s">
        <v>637</v>
      </c>
      <c r="AN18" s="2">
        <v>44239</v>
      </c>
      <c r="AO18" s="1" t="s">
        <v>622</v>
      </c>
      <c r="AP18" s="1" t="s">
        <v>638</v>
      </c>
      <c r="AQ18" s="1" t="s">
        <v>612</v>
      </c>
      <c r="AR18" s="1" t="s">
        <v>616</v>
      </c>
      <c r="AS18" s="1" t="s">
        <v>639</v>
      </c>
      <c r="AT18" s="1" t="s">
        <v>763</v>
      </c>
      <c r="AU18" s="80">
        <f t="shared" si="0"/>
        <v>0.46247888700000001</v>
      </c>
      <c r="AV18" s="1">
        <v>5100005020</v>
      </c>
      <c r="AW18" s="1"/>
      <c r="AX18" s="1" t="s">
        <v>831</v>
      </c>
      <c r="AY18" s="1">
        <v>3921</v>
      </c>
      <c r="AZ18" s="2"/>
      <c r="BA18" s="1">
        <v>14321</v>
      </c>
      <c r="BB18" s="2">
        <v>44238</v>
      </c>
      <c r="BC18" s="1" t="s">
        <v>247</v>
      </c>
      <c r="BD18" s="1" t="s">
        <v>733</v>
      </c>
      <c r="BE18" s="1" t="s">
        <v>1245</v>
      </c>
      <c r="BF18" s="1" t="s">
        <v>1260</v>
      </c>
      <c r="BG18" s="1" t="s">
        <v>1177</v>
      </c>
      <c r="BH18" s="1" t="s">
        <v>1176</v>
      </c>
    </row>
    <row r="19" spans="1:60" ht="85.5" x14ac:dyDescent="0.25">
      <c r="A19" s="1" t="s">
        <v>659</v>
      </c>
      <c r="B19" s="2">
        <v>44249</v>
      </c>
      <c r="C19" s="1" t="s">
        <v>299</v>
      </c>
      <c r="D19" s="1" t="s">
        <v>74</v>
      </c>
      <c r="E19" s="78">
        <v>19489154</v>
      </c>
      <c r="F19" s="1" t="s">
        <v>129</v>
      </c>
      <c r="G19" s="1" t="s">
        <v>660</v>
      </c>
      <c r="H19" s="1" t="s">
        <v>607</v>
      </c>
      <c r="I19" s="1" t="s">
        <v>540</v>
      </c>
      <c r="J19" s="1" t="s">
        <v>1522</v>
      </c>
      <c r="K19" s="1" t="s">
        <v>1530</v>
      </c>
      <c r="L19" s="1" t="s">
        <v>829</v>
      </c>
      <c r="M19" s="1" t="s">
        <v>830</v>
      </c>
      <c r="N19" s="71">
        <v>44348</v>
      </c>
      <c r="O19" s="1" t="s">
        <v>761</v>
      </c>
      <c r="P19" s="1">
        <v>9005156449</v>
      </c>
      <c r="Q19" s="1">
        <v>80001853</v>
      </c>
      <c r="R19" s="5">
        <v>34000000</v>
      </c>
      <c r="S19" s="1">
        <v>21221</v>
      </c>
      <c r="T19" s="2">
        <v>44334</v>
      </c>
      <c r="U19" s="5">
        <v>6031600</v>
      </c>
      <c r="V19" s="5">
        <f t="shared" si="3"/>
        <v>40031600</v>
      </c>
      <c r="W19" s="5">
        <v>20015800</v>
      </c>
      <c r="X19" s="74">
        <v>20015800</v>
      </c>
      <c r="Y19" s="80">
        <f t="shared" si="1"/>
        <v>0.5</v>
      </c>
      <c r="Z19" s="74">
        <f t="shared" si="2"/>
        <v>20015800</v>
      </c>
      <c r="AA19" s="1"/>
      <c r="AB19" s="2">
        <v>44256</v>
      </c>
      <c r="AC19" s="83">
        <v>44530</v>
      </c>
      <c r="AD19" s="2">
        <v>44650</v>
      </c>
      <c r="AE19" s="1"/>
      <c r="AF19" s="1"/>
      <c r="AG19" s="1" t="s">
        <v>608</v>
      </c>
      <c r="AH19" s="1" t="s">
        <v>839</v>
      </c>
      <c r="AI19" s="1">
        <v>43263503</v>
      </c>
      <c r="AJ19" s="1" t="s">
        <v>610</v>
      </c>
      <c r="AK19" s="2">
        <v>44249</v>
      </c>
      <c r="AL19" s="1" t="s">
        <v>611</v>
      </c>
      <c r="AM19" s="1" t="s">
        <v>1138</v>
      </c>
      <c r="AN19" s="2">
        <v>44252</v>
      </c>
      <c r="AO19" s="1" t="s">
        <v>619</v>
      </c>
      <c r="AP19" s="1" t="s">
        <v>841</v>
      </c>
      <c r="AQ19" s="1" t="s">
        <v>1147</v>
      </c>
      <c r="AR19" s="1" t="s">
        <v>1148</v>
      </c>
      <c r="AS19" s="1" t="s">
        <v>1149</v>
      </c>
      <c r="AT19" s="1" t="s">
        <v>763</v>
      </c>
      <c r="AU19" s="80">
        <f t="shared" si="0"/>
        <v>0.5</v>
      </c>
      <c r="AV19" s="1">
        <v>4300005674</v>
      </c>
      <c r="AW19" s="1" t="s">
        <v>1509</v>
      </c>
      <c r="AX19" s="1" t="s">
        <v>831</v>
      </c>
      <c r="AY19" s="1">
        <v>3121</v>
      </c>
      <c r="AZ19" s="2">
        <v>44214</v>
      </c>
      <c r="BA19" s="1">
        <v>21221</v>
      </c>
      <c r="BB19" s="2">
        <v>44250</v>
      </c>
      <c r="BC19" s="1" t="s">
        <v>762</v>
      </c>
      <c r="BD19" s="1" t="s">
        <v>763</v>
      </c>
      <c r="BE19" s="33" t="s">
        <v>1178</v>
      </c>
      <c r="BF19" s="1" t="s">
        <v>1261</v>
      </c>
      <c r="BG19" s="1" t="s">
        <v>1179</v>
      </c>
      <c r="BH19" s="1">
        <v>7673622</v>
      </c>
    </row>
    <row r="20" spans="1:60" ht="85.5" x14ac:dyDescent="0.25">
      <c r="A20" s="1" t="s">
        <v>712</v>
      </c>
      <c r="B20" s="2">
        <v>44249</v>
      </c>
      <c r="C20" s="1" t="s">
        <v>299</v>
      </c>
      <c r="D20" s="1" t="s">
        <v>74</v>
      </c>
      <c r="E20" s="78">
        <v>19489154</v>
      </c>
      <c r="F20" s="1" t="s">
        <v>128</v>
      </c>
      <c r="G20" s="1" t="s">
        <v>660</v>
      </c>
      <c r="H20" s="1" t="s">
        <v>607</v>
      </c>
      <c r="I20" s="1" t="s">
        <v>539</v>
      </c>
      <c r="J20" s="1" t="s">
        <v>1522</v>
      </c>
      <c r="K20" s="1" t="s">
        <v>1529</v>
      </c>
      <c r="L20" s="1" t="s">
        <v>829</v>
      </c>
      <c r="M20" s="1" t="s">
        <v>830</v>
      </c>
      <c r="N20" s="71">
        <v>44348</v>
      </c>
      <c r="O20" s="1" t="s">
        <v>766</v>
      </c>
      <c r="P20" s="1">
        <v>9014086611</v>
      </c>
      <c r="Q20" s="1">
        <v>80004856</v>
      </c>
      <c r="R20" s="5">
        <v>8500000</v>
      </c>
      <c r="S20" s="1">
        <v>20821</v>
      </c>
      <c r="T20" s="1"/>
      <c r="U20" s="79"/>
      <c r="V20" s="5">
        <f t="shared" si="3"/>
        <v>8500000</v>
      </c>
      <c r="W20" s="5">
        <v>8499860</v>
      </c>
      <c r="X20" s="74">
        <v>5540451</v>
      </c>
      <c r="Y20" s="80">
        <f t="shared" si="1"/>
        <v>0.99998352941176472</v>
      </c>
      <c r="Z20" s="74">
        <f t="shared" si="2"/>
        <v>140</v>
      </c>
      <c r="AA20" s="1"/>
      <c r="AB20" s="2">
        <v>44257</v>
      </c>
      <c r="AC20" s="83">
        <v>44530</v>
      </c>
      <c r="AD20" s="2">
        <v>44650</v>
      </c>
      <c r="AE20" s="1"/>
      <c r="AF20" s="1"/>
      <c r="AG20" s="1" t="s">
        <v>608</v>
      </c>
      <c r="AH20" s="1" t="s">
        <v>839</v>
      </c>
      <c r="AI20" s="1">
        <v>43263503</v>
      </c>
      <c r="AJ20" s="1" t="s">
        <v>610</v>
      </c>
      <c r="AK20" s="2">
        <v>44249</v>
      </c>
      <c r="AL20" s="1" t="s">
        <v>611</v>
      </c>
      <c r="AM20" s="1" t="s">
        <v>840</v>
      </c>
      <c r="AN20" s="2">
        <v>44256</v>
      </c>
      <c r="AO20" s="1" t="s">
        <v>622</v>
      </c>
      <c r="AP20" s="1" t="s">
        <v>843</v>
      </c>
      <c r="AQ20" s="1" t="s">
        <v>612</v>
      </c>
      <c r="AR20" s="1" t="s">
        <v>842</v>
      </c>
      <c r="AS20" s="1" t="s">
        <v>844</v>
      </c>
      <c r="AT20" s="1" t="s">
        <v>973</v>
      </c>
      <c r="AU20" s="80">
        <f t="shared" si="0"/>
        <v>0.99998352941176472</v>
      </c>
      <c r="AV20" s="1">
        <v>4200049246</v>
      </c>
      <c r="AW20" s="1"/>
      <c r="AX20" s="1" t="s">
        <v>831</v>
      </c>
      <c r="AY20" s="1">
        <v>3021</v>
      </c>
      <c r="AZ20" s="2">
        <v>44214</v>
      </c>
      <c r="BA20" s="1">
        <v>20821</v>
      </c>
      <c r="BB20" s="2">
        <v>44250</v>
      </c>
      <c r="BC20" s="1" t="s">
        <v>738</v>
      </c>
      <c r="BD20" s="1" t="s">
        <v>739</v>
      </c>
      <c r="BE20" s="1" t="s">
        <v>1180</v>
      </c>
      <c r="BF20" s="1" t="s">
        <v>1262</v>
      </c>
      <c r="BG20" s="88" t="s">
        <v>1181</v>
      </c>
      <c r="BH20" s="1" t="s">
        <v>1184</v>
      </c>
    </row>
    <row r="21" spans="1:60" ht="71.25" x14ac:dyDescent="0.25">
      <c r="A21" s="1" t="s">
        <v>713</v>
      </c>
      <c r="B21" s="2">
        <v>44249</v>
      </c>
      <c r="C21" s="1" t="s">
        <v>531</v>
      </c>
      <c r="D21" s="1" t="s">
        <v>74</v>
      </c>
      <c r="E21" s="78">
        <v>19489154</v>
      </c>
      <c r="F21" s="1" t="s">
        <v>651</v>
      </c>
      <c r="G21" s="1" t="s">
        <v>660</v>
      </c>
      <c r="H21" s="1" t="s">
        <v>826</v>
      </c>
      <c r="I21" s="1" t="s">
        <v>561</v>
      </c>
      <c r="J21" s="1" t="s">
        <v>1531</v>
      </c>
      <c r="K21" s="1" t="s">
        <v>1531</v>
      </c>
      <c r="L21" s="1" t="s">
        <v>831</v>
      </c>
      <c r="M21" s="1" t="s">
        <v>831</v>
      </c>
      <c r="N21" s="1" t="s">
        <v>831</v>
      </c>
      <c r="O21" s="1" t="s">
        <v>769</v>
      </c>
      <c r="P21" s="1">
        <v>901296322</v>
      </c>
      <c r="Q21" s="1">
        <v>10000198</v>
      </c>
      <c r="R21" s="5">
        <v>8240000</v>
      </c>
      <c r="S21" s="1">
        <v>21421</v>
      </c>
      <c r="T21" s="1"/>
      <c r="U21" s="79"/>
      <c r="V21" s="5">
        <f t="shared" si="3"/>
        <v>8240000</v>
      </c>
      <c r="W21" s="5">
        <v>314500</v>
      </c>
      <c r="X21" s="74">
        <v>314500</v>
      </c>
      <c r="Y21" s="80">
        <f t="shared" si="1"/>
        <v>3.8167475728155341E-2</v>
      </c>
      <c r="Z21" s="74">
        <f t="shared" si="2"/>
        <v>7925500</v>
      </c>
      <c r="AA21" s="1"/>
      <c r="AB21" s="2">
        <v>44258</v>
      </c>
      <c r="AC21" s="83">
        <v>44540</v>
      </c>
      <c r="AD21" s="2">
        <v>44296</v>
      </c>
      <c r="AE21" s="1"/>
      <c r="AF21" s="1"/>
      <c r="AG21" s="1" t="s">
        <v>608</v>
      </c>
      <c r="AH21" s="1" t="s">
        <v>918</v>
      </c>
      <c r="AI21" s="1">
        <v>1110521259</v>
      </c>
      <c r="AJ21" s="1" t="s">
        <v>922</v>
      </c>
      <c r="AK21" s="2">
        <v>44249</v>
      </c>
      <c r="AL21" s="1" t="s">
        <v>611</v>
      </c>
      <c r="AM21" s="1" t="s">
        <v>1138</v>
      </c>
      <c r="AN21" s="2">
        <v>44256</v>
      </c>
      <c r="AO21" s="1" t="s">
        <v>1071</v>
      </c>
      <c r="AP21" s="1" t="s">
        <v>1072</v>
      </c>
      <c r="AQ21" s="1" t="s">
        <v>1138</v>
      </c>
      <c r="AR21" s="1" t="s">
        <v>935</v>
      </c>
      <c r="AS21" s="1" t="s">
        <v>1073</v>
      </c>
      <c r="AT21" s="1" t="s">
        <v>770</v>
      </c>
      <c r="AU21" s="80">
        <f t="shared" si="0"/>
        <v>3.8167475728155341E-2</v>
      </c>
      <c r="AV21" s="1">
        <v>4300005665</v>
      </c>
      <c r="AW21" s="1"/>
      <c r="AX21" s="1" t="s">
        <v>831</v>
      </c>
      <c r="AY21" s="1">
        <v>4621</v>
      </c>
      <c r="AZ21" s="2">
        <v>44222</v>
      </c>
      <c r="BA21" s="1">
        <v>21421</v>
      </c>
      <c r="BB21" s="2">
        <v>44250</v>
      </c>
      <c r="BC21" s="1" t="s">
        <v>738</v>
      </c>
      <c r="BD21" s="1" t="s">
        <v>770</v>
      </c>
      <c r="BE21" s="1" t="s">
        <v>1246</v>
      </c>
      <c r="BF21" s="1" t="s">
        <v>1263</v>
      </c>
      <c r="BG21" s="88" t="s">
        <v>1182</v>
      </c>
      <c r="BH21" s="1" t="s">
        <v>1183</v>
      </c>
    </row>
    <row r="22" spans="1:60" ht="71.25" x14ac:dyDescent="0.25">
      <c r="A22" s="2" t="s">
        <v>714</v>
      </c>
      <c r="B22" s="2">
        <v>44249</v>
      </c>
      <c r="C22" s="1" t="s">
        <v>531</v>
      </c>
      <c r="D22" s="1" t="s">
        <v>74</v>
      </c>
      <c r="E22" s="78">
        <v>19489154</v>
      </c>
      <c r="F22" s="1" t="s">
        <v>736</v>
      </c>
      <c r="G22" s="1" t="s">
        <v>660</v>
      </c>
      <c r="H22" s="1" t="s">
        <v>607</v>
      </c>
      <c r="I22" s="1" t="s">
        <v>750</v>
      </c>
      <c r="J22" s="1" t="s">
        <v>1524</v>
      </c>
      <c r="K22" s="1" t="s">
        <v>1525</v>
      </c>
      <c r="L22" s="1" t="s">
        <v>829</v>
      </c>
      <c r="M22" s="1" t="s">
        <v>830</v>
      </c>
      <c r="N22" s="71">
        <v>44348</v>
      </c>
      <c r="O22" s="4" t="s">
        <v>734</v>
      </c>
      <c r="P22" s="1">
        <v>9009846758</v>
      </c>
      <c r="Q22" s="1">
        <v>80004857</v>
      </c>
      <c r="R22" s="5">
        <v>21605000</v>
      </c>
      <c r="S22" s="1">
        <v>21321</v>
      </c>
      <c r="T22" s="1"/>
      <c r="U22" s="79"/>
      <c r="V22" s="5">
        <f t="shared" si="3"/>
        <v>21605000</v>
      </c>
      <c r="W22" s="5">
        <v>7458682</v>
      </c>
      <c r="X22" s="74">
        <v>7458682</v>
      </c>
      <c r="Y22" s="80">
        <f t="shared" si="1"/>
        <v>0.34522943763017822</v>
      </c>
      <c r="Z22" s="74">
        <f t="shared" si="2"/>
        <v>14146318</v>
      </c>
      <c r="AA22" s="1"/>
      <c r="AB22" s="2">
        <v>44252</v>
      </c>
      <c r="AC22" s="83">
        <v>44530</v>
      </c>
      <c r="AD22" s="2">
        <v>44650</v>
      </c>
      <c r="AE22" s="1"/>
      <c r="AF22" s="1"/>
      <c r="AG22" s="1" t="s">
        <v>608</v>
      </c>
      <c r="AH22" s="1" t="s">
        <v>848</v>
      </c>
      <c r="AI22" s="1">
        <v>43211743</v>
      </c>
      <c r="AJ22" s="1" t="s">
        <v>610</v>
      </c>
      <c r="AK22" s="2">
        <v>44249</v>
      </c>
      <c r="AL22" s="1" t="s">
        <v>611</v>
      </c>
      <c r="AM22" s="1" t="s">
        <v>924</v>
      </c>
      <c r="AN22" s="2">
        <v>44250</v>
      </c>
      <c r="AO22" s="1" t="s">
        <v>619</v>
      </c>
      <c r="AP22" s="1" t="s">
        <v>923</v>
      </c>
      <c r="AQ22" s="1" t="s">
        <v>924</v>
      </c>
      <c r="AR22" s="1" t="s">
        <v>925</v>
      </c>
      <c r="AS22" s="1" t="s">
        <v>926</v>
      </c>
      <c r="AT22" s="1" t="s">
        <v>739</v>
      </c>
      <c r="AU22" s="80">
        <f t="shared" si="0"/>
        <v>0.34522943763017822</v>
      </c>
      <c r="AV22" s="1">
        <v>4200049260</v>
      </c>
      <c r="AW22" s="1"/>
      <c r="AX22" s="1" t="s">
        <v>831</v>
      </c>
      <c r="AY22" s="1">
        <v>5321</v>
      </c>
      <c r="AZ22" s="2">
        <v>44222</v>
      </c>
      <c r="BA22" s="1">
        <v>21321</v>
      </c>
      <c r="BB22" s="2">
        <v>44250</v>
      </c>
      <c r="BC22" s="1" t="s">
        <v>738</v>
      </c>
      <c r="BD22" s="1" t="s">
        <v>739</v>
      </c>
      <c r="BE22" s="1" t="s">
        <v>1185</v>
      </c>
      <c r="BF22" s="1" t="s">
        <v>1264</v>
      </c>
      <c r="BG22" s="88" t="s">
        <v>1186</v>
      </c>
      <c r="BH22" s="1" t="s">
        <v>1187</v>
      </c>
    </row>
    <row r="23" spans="1:60" ht="85.5" x14ac:dyDescent="0.25">
      <c r="A23" s="2" t="s">
        <v>715</v>
      </c>
      <c r="B23" s="2">
        <v>44250</v>
      </c>
      <c r="C23" s="1" t="s">
        <v>299</v>
      </c>
      <c r="D23" s="1" t="s">
        <v>74</v>
      </c>
      <c r="E23" s="78">
        <v>19489154</v>
      </c>
      <c r="F23" s="1" t="s">
        <v>662</v>
      </c>
      <c r="G23" s="1" t="s">
        <v>660</v>
      </c>
      <c r="H23" s="1" t="s">
        <v>827</v>
      </c>
      <c r="I23" s="1" t="s">
        <v>564</v>
      </c>
      <c r="J23" s="1" t="s">
        <v>1522</v>
      </c>
      <c r="K23" s="1" t="s">
        <v>1529</v>
      </c>
      <c r="L23" s="1" t="s">
        <v>829</v>
      </c>
      <c r="M23" s="1" t="s">
        <v>830</v>
      </c>
      <c r="N23" s="71">
        <v>44348</v>
      </c>
      <c r="O23" s="1" t="s">
        <v>779</v>
      </c>
      <c r="P23" s="1">
        <v>9010580507</v>
      </c>
      <c r="Q23" s="1">
        <v>80003079</v>
      </c>
      <c r="R23" s="5">
        <v>24999282</v>
      </c>
      <c r="S23" s="1">
        <v>22221</v>
      </c>
      <c r="T23" s="1"/>
      <c r="U23" s="79"/>
      <c r="V23" s="5">
        <f t="shared" si="3"/>
        <v>24999282</v>
      </c>
      <c r="W23" s="5">
        <v>24999282</v>
      </c>
      <c r="X23" s="74">
        <v>24999282</v>
      </c>
      <c r="Y23" s="80">
        <f t="shared" si="1"/>
        <v>1</v>
      </c>
      <c r="Z23" s="74">
        <f t="shared" si="2"/>
        <v>0</v>
      </c>
      <c r="AA23" s="1">
        <v>0</v>
      </c>
      <c r="AB23" s="2">
        <v>44252</v>
      </c>
      <c r="AC23" s="2">
        <v>44336</v>
      </c>
      <c r="AD23" s="2">
        <v>44340</v>
      </c>
      <c r="AE23" s="1"/>
      <c r="AF23" s="1"/>
      <c r="AG23" s="1" t="s">
        <v>1336</v>
      </c>
      <c r="AH23" s="1" t="s">
        <v>839</v>
      </c>
      <c r="AI23" s="1">
        <v>43263503</v>
      </c>
      <c r="AJ23" s="1" t="s">
        <v>610</v>
      </c>
      <c r="AK23" s="2">
        <v>44250</v>
      </c>
      <c r="AL23" s="1" t="s">
        <v>611</v>
      </c>
      <c r="AM23" s="1" t="s">
        <v>924</v>
      </c>
      <c r="AN23" s="2">
        <v>44251</v>
      </c>
      <c r="AO23" s="1" t="s">
        <v>619</v>
      </c>
      <c r="AP23" s="1" t="s">
        <v>927</v>
      </c>
      <c r="AQ23" s="1" t="s">
        <v>924</v>
      </c>
      <c r="AR23" s="1" t="s">
        <v>925</v>
      </c>
      <c r="AS23" s="1" t="s">
        <v>928</v>
      </c>
      <c r="AT23" s="1" t="s">
        <v>780</v>
      </c>
      <c r="AU23" s="80">
        <f t="shared" si="0"/>
        <v>1</v>
      </c>
      <c r="AV23" s="1">
        <v>4200049269</v>
      </c>
      <c r="AW23" s="1"/>
      <c r="AX23" s="1" t="s">
        <v>831</v>
      </c>
      <c r="AY23" s="1">
        <v>2821</v>
      </c>
      <c r="AZ23" s="2">
        <v>44214</v>
      </c>
      <c r="BA23" s="1">
        <v>22221</v>
      </c>
      <c r="BB23" s="2">
        <v>44250</v>
      </c>
      <c r="BC23" s="1" t="s">
        <v>738</v>
      </c>
      <c r="BD23" s="1" t="s">
        <v>780</v>
      </c>
      <c r="BE23" s="1" t="s">
        <v>1247</v>
      </c>
      <c r="BF23" s="1" t="s">
        <v>1188</v>
      </c>
      <c r="BG23" s="88" t="s">
        <v>1189</v>
      </c>
      <c r="BH23" s="1" t="s">
        <v>1190</v>
      </c>
    </row>
    <row r="24" spans="1:60" ht="85.5" x14ac:dyDescent="0.25">
      <c r="A24" s="2" t="s">
        <v>716</v>
      </c>
      <c r="B24" s="2">
        <v>44250</v>
      </c>
      <c r="C24" s="1" t="s">
        <v>299</v>
      </c>
      <c r="D24" s="1" t="s">
        <v>74</v>
      </c>
      <c r="E24" s="78">
        <v>19489154</v>
      </c>
      <c r="F24" s="1" t="s">
        <v>666</v>
      </c>
      <c r="G24" s="1" t="s">
        <v>660</v>
      </c>
      <c r="H24" s="1" t="s">
        <v>827</v>
      </c>
      <c r="I24" s="1" t="s">
        <v>569</v>
      </c>
      <c r="J24" s="1" t="s">
        <v>1522</v>
      </c>
      <c r="K24" s="1" t="s">
        <v>1529</v>
      </c>
      <c r="L24" s="1" t="s">
        <v>829</v>
      </c>
      <c r="M24" s="1" t="s">
        <v>830</v>
      </c>
      <c r="N24" s="71">
        <v>44348</v>
      </c>
      <c r="O24" s="1" t="s">
        <v>779</v>
      </c>
      <c r="P24" s="1">
        <v>9010580507</v>
      </c>
      <c r="Q24" s="1">
        <v>80003079</v>
      </c>
      <c r="R24" s="5">
        <v>42000000</v>
      </c>
      <c r="S24" s="1">
        <v>22321</v>
      </c>
      <c r="T24" s="1"/>
      <c r="U24" s="79"/>
      <c r="V24" s="5">
        <f t="shared" si="3"/>
        <v>42000000</v>
      </c>
      <c r="W24" s="5">
        <v>42000000</v>
      </c>
      <c r="X24" s="74">
        <v>42000000</v>
      </c>
      <c r="Y24" s="80">
        <f t="shared" si="1"/>
        <v>1</v>
      </c>
      <c r="Z24" s="74">
        <f t="shared" si="2"/>
        <v>0</v>
      </c>
      <c r="AA24" s="1">
        <v>0</v>
      </c>
      <c r="AB24" s="2">
        <v>44252</v>
      </c>
      <c r="AC24" s="2">
        <v>44336</v>
      </c>
      <c r="AD24" s="2">
        <v>44340</v>
      </c>
      <c r="AE24" s="1"/>
      <c r="AF24" s="1"/>
      <c r="AG24" s="1" t="s">
        <v>1336</v>
      </c>
      <c r="AH24" s="1" t="s">
        <v>839</v>
      </c>
      <c r="AI24" s="1">
        <v>43263503</v>
      </c>
      <c r="AJ24" s="1" t="s">
        <v>610</v>
      </c>
      <c r="AK24" s="2">
        <v>44250</v>
      </c>
      <c r="AL24" s="1" t="s">
        <v>611</v>
      </c>
      <c r="AM24" s="1" t="s">
        <v>924</v>
      </c>
      <c r="AN24" s="2">
        <v>44251</v>
      </c>
      <c r="AO24" s="1" t="s">
        <v>619</v>
      </c>
      <c r="AP24" s="1" t="s">
        <v>929</v>
      </c>
      <c r="AQ24" s="1" t="s">
        <v>924</v>
      </c>
      <c r="AR24" s="1" t="s">
        <v>925</v>
      </c>
      <c r="AS24" s="1" t="s">
        <v>930</v>
      </c>
      <c r="AT24" s="1" t="s">
        <v>780</v>
      </c>
      <c r="AU24" s="80">
        <f t="shared" si="0"/>
        <v>1</v>
      </c>
      <c r="AV24" s="1">
        <v>4200049408</v>
      </c>
      <c r="AW24" s="1"/>
      <c r="AX24" s="1" t="s">
        <v>831</v>
      </c>
      <c r="AY24" s="1">
        <v>2921</v>
      </c>
      <c r="AZ24" s="2">
        <v>44214</v>
      </c>
      <c r="BA24" s="1">
        <v>22321</v>
      </c>
      <c r="BB24" s="2">
        <v>44250</v>
      </c>
      <c r="BC24" s="1" t="s">
        <v>738</v>
      </c>
      <c r="BD24" s="1" t="s">
        <v>780</v>
      </c>
      <c r="BE24" s="1" t="s">
        <v>1247</v>
      </c>
      <c r="BF24" s="1" t="s">
        <v>1188</v>
      </c>
      <c r="BG24" s="88" t="s">
        <v>1189</v>
      </c>
      <c r="BH24" s="1" t="s">
        <v>1190</v>
      </c>
    </row>
    <row r="25" spans="1:60" ht="85.5" x14ac:dyDescent="0.25">
      <c r="A25" s="1" t="s">
        <v>773</v>
      </c>
      <c r="B25" s="2">
        <v>44251</v>
      </c>
      <c r="C25" s="1" t="s">
        <v>531</v>
      </c>
      <c r="D25" s="1" t="s">
        <v>74</v>
      </c>
      <c r="E25" s="78">
        <v>19489154</v>
      </c>
      <c r="F25" s="1" t="s">
        <v>127</v>
      </c>
      <c r="G25" s="1" t="s">
        <v>660</v>
      </c>
      <c r="H25" s="1" t="s">
        <v>607</v>
      </c>
      <c r="I25" s="1" t="s">
        <v>562</v>
      </c>
      <c r="J25" s="1" t="s">
        <v>1522</v>
      </c>
      <c r="K25" s="1" t="s">
        <v>1529</v>
      </c>
      <c r="L25" s="1" t="s">
        <v>829</v>
      </c>
      <c r="M25" s="1" t="s">
        <v>830</v>
      </c>
      <c r="N25" s="71">
        <v>44348</v>
      </c>
      <c r="O25" s="1" t="s">
        <v>155</v>
      </c>
      <c r="P25" s="1">
        <v>9000468815</v>
      </c>
      <c r="Q25" s="1">
        <v>80004051</v>
      </c>
      <c r="R25" s="5">
        <v>52500000</v>
      </c>
      <c r="S25" s="1">
        <v>22521</v>
      </c>
      <c r="T25" s="1"/>
      <c r="U25" s="79"/>
      <c r="V25" s="5">
        <f t="shared" si="3"/>
        <v>52500000</v>
      </c>
      <c r="W25" s="5">
        <v>20993100</v>
      </c>
      <c r="X25" s="74">
        <v>15892200</v>
      </c>
      <c r="Y25" s="80">
        <f t="shared" si="1"/>
        <v>0.39986857142857141</v>
      </c>
      <c r="Z25" s="74">
        <f t="shared" si="2"/>
        <v>31506900</v>
      </c>
      <c r="AA25" s="1"/>
      <c r="AB25" s="2">
        <v>44256</v>
      </c>
      <c r="AC25" s="2">
        <v>44530</v>
      </c>
      <c r="AD25" s="2">
        <v>44650</v>
      </c>
      <c r="AE25" s="1"/>
      <c r="AF25" s="1"/>
      <c r="AG25" s="1" t="s">
        <v>608</v>
      </c>
      <c r="AH25" s="1" t="s">
        <v>918</v>
      </c>
      <c r="AI25" s="1">
        <v>1110521259</v>
      </c>
      <c r="AJ25" s="1" t="s">
        <v>922</v>
      </c>
      <c r="AK25" s="2">
        <v>44251</v>
      </c>
      <c r="AL25" s="1" t="s">
        <v>611</v>
      </c>
      <c r="AM25" s="1" t="s">
        <v>924</v>
      </c>
      <c r="AN25" s="2">
        <v>44253</v>
      </c>
      <c r="AO25" s="1" t="s">
        <v>619</v>
      </c>
      <c r="AP25" s="1" t="s">
        <v>931</v>
      </c>
      <c r="AQ25" s="1" t="s">
        <v>924</v>
      </c>
      <c r="AR25" s="1" t="s">
        <v>932</v>
      </c>
      <c r="AS25" s="1" t="s">
        <v>933</v>
      </c>
      <c r="AT25" s="1" t="s">
        <v>763</v>
      </c>
      <c r="AU25" s="80">
        <f t="shared" si="0"/>
        <v>0.39986857142857141</v>
      </c>
      <c r="AV25" s="1">
        <v>4200048702</v>
      </c>
      <c r="AW25" s="1"/>
      <c r="AX25" s="1" t="s">
        <v>831</v>
      </c>
      <c r="AY25" s="1">
        <v>5121</v>
      </c>
      <c r="AZ25" s="2">
        <v>44222</v>
      </c>
      <c r="BA25" s="1">
        <v>22521</v>
      </c>
      <c r="BB25" s="2">
        <v>44251</v>
      </c>
      <c r="BC25" s="1" t="s">
        <v>762</v>
      </c>
      <c r="BD25" s="1" t="s">
        <v>763</v>
      </c>
      <c r="BE25" s="1" t="s">
        <v>1248</v>
      </c>
      <c r="BF25" s="1" t="s">
        <v>1265</v>
      </c>
      <c r="BG25" s="88" t="s">
        <v>1191</v>
      </c>
      <c r="BH25" s="1">
        <v>3432380</v>
      </c>
    </row>
    <row r="26" spans="1:60" ht="171" x14ac:dyDescent="0.25">
      <c r="A26" s="1" t="s">
        <v>775</v>
      </c>
      <c r="B26" s="2">
        <v>44251</v>
      </c>
      <c r="C26" s="1" t="s">
        <v>531</v>
      </c>
      <c r="D26" s="1" t="s">
        <v>74</v>
      </c>
      <c r="E26" s="78">
        <v>19489154</v>
      </c>
      <c r="F26" s="1" t="s">
        <v>656</v>
      </c>
      <c r="G26" s="1" t="s">
        <v>660</v>
      </c>
      <c r="H26" s="1" t="s">
        <v>826</v>
      </c>
      <c r="I26" s="1" t="s">
        <v>563</v>
      </c>
      <c r="J26" s="1" t="s">
        <v>1522</v>
      </c>
      <c r="K26" s="1" t="s">
        <v>1532</v>
      </c>
      <c r="L26" s="1" t="s">
        <v>829</v>
      </c>
      <c r="M26" s="1" t="s">
        <v>830</v>
      </c>
      <c r="N26" s="71">
        <v>44348</v>
      </c>
      <c r="O26" s="1" t="s">
        <v>776</v>
      </c>
      <c r="P26" s="1">
        <v>431482371</v>
      </c>
      <c r="Q26" s="1">
        <v>80000073</v>
      </c>
      <c r="R26" s="5">
        <v>58000000</v>
      </c>
      <c r="S26" s="1">
        <v>22621</v>
      </c>
      <c r="T26" s="2">
        <v>44265</v>
      </c>
      <c r="U26" s="5">
        <v>8000000</v>
      </c>
      <c r="V26" s="5">
        <f t="shared" si="3"/>
        <v>66000000</v>
      </c>
      <c r="W26" s="5">
        <v>24120000</v>
      </c>
      <c r="X26" s="74">
        <v>18620000</v>
      </c>
      <c r="Y26" s="80">
        <f t="shared" si="1"/>
        <v>0.36545454545454548</v>
      </c>
      <c r="Z26" s="74">
        <f t="shared" si="2"/>
        <v>41880000</v>
      </c>
      <c r="AA26" s="1"/>
      <c r="AB26" s="2">
        <v>44253</v>
      </c>
      <c r="AC26" s="2">
        <v>44530</v>
      </c>
      <c r="AD26" s="2">
        <v>44650</v>
      </c>
      <c r="AE26" s="1"/>
      <c r="AF26" s="1"/>
      <c r="AG26" s="1" t="s">
        <v>608</v>
      </c>
      <c r="AH26" s="1" t="s">
        <v>918</v>
      </c>
      <c r="AI26" s="1">
        <v>1110521259</v>
      </c>
      <c r="AJ26" s="1" t="s">
        <v>922</v>
      </c>
      <c r="AK26" s="2">
        <v>44251</v>
      </c>
      <c r="AL26" s="1" t="s">
        <v>611</v>
      </c>
      <c r="AM26" s="1" t="s">
        <v>940</v>
      </c>
      <c r="AN26" s="2">
        <v>44253</v>
      </c>
      <c r="AO26" s="1" t="s">
        <v>619</v>
      </c>
      <c r="AP26" s="1" t="s">
        <v>934</v>
      </c>
      <c r="AQ26" s="1" t="s">
        <v>940</v>
      </c>
      <c r="AR26" s="1" t="s">
        <v>935</v>
      </c>
      <c r="AS26" s="1" t="s">
        <v>936</v>
      </c>
      <c r="AT26" s="1" t="s">
        <v>763</v>
      </c>
      <c r="AU26" s="80">
        <f t="shared" si="0"/>
        <v>0.36545454545454548</v>
      </c>
      <c r="AV26" s="1">
        <v>4300005664</v>
      </c>
      <c r="AW26" s="1" t="s">
        <v>1333</v>
      </c>
      <c r="AX26" s="1" t="s">
        <v>831</v>
      </c>
      <c r="AY26" s="1">
        <v>5021</v>
      </c>
      <c r="AZ26" s="2">
        <v>44222</v>
      </c>
      <c r="BA26" s="1">
        <v>22621</v>
      </c>
      <c r="BB26" s="2">
        <v>44251</v>
      </c>
      <c r="BC26" s="1" t="s">
        <v>762</v>
      </c>
      <c r="BD26" s="1" t="s">
        <v>763</v>
      </c>
      <c r="BE26" s="1" t="s">
        <v>1249</v>
      </c>
      <c r="BF26" s="1" t="s">
        <v>1192</v>
      </c>
      <c r="BG26" s="88" t="s">
        <v>1193</v>
      </c>
      <c r="BH26" s="1" t="s">
        <v>1194</v>
      </c>
    </row>
    <row r="27" spans="1:60" ht="71.25" x14ac:dyDescent="0.25">
      <c r="A27" s="1" t="s">
        <v>783</v>
      </c>
      <c r="B27" s="2">
        <v>44251</v>
      </c>
      <c r="C27" s="1" t="s">
        <v>531</v>
      </c>
      <c r="D27" s="1" t="s">
        <v>74</v>
      </c>
      <c r="E27" s="78">
        <v>19489154</v>
      </c>
      <c r="F27" s="1" t="s">
        <v>136</v>
      </c>
      <c r="G27" s="1" t="s">
        <v>660</v>
      </c>
      <c r="H27" s="1" t="s">
        <v>826</v>
      </c>
      <c r="I27" s="1" t="s">
        <v>667</v>
      </c>
      <c r="J27" s="1" t="s">
        <v>1522</v>
      </c>
      <c r="K27" s="1" t="s">
        <v>1532</v>
      </c>
      <c r="L27" s="1" t="s">
        <v>831</v>
      </c>
      <c r="M27" s="1" t="s">
        <v>831</v>
      </c>
      <c r="N27" s="1" t="s">
        <v>831</v>
      </c>
      <c r="O27" s="1" t="s">
        <v>222</v>
      </c>
      <c r="P27" s="1">
        <v>9009684564</v>
      </c>
      <c r="Q27" s="1">
        <v>80004660</v>
      </c>
      <c r="R27" s="5">
        <v>3960000</v>
      </c>
      <c r="S27" s="1">
        <v>22721</v>
      </c>
      <c r="T27" s="1"/>
      <c r="U27" s="79"/>
      <c r="V27" s="5">
        <f t="shared" si="3"/>
        <v>3960000</v>
      </c>
      <c r="W27" s="5">
        <v>0</v>
      </c>
      <c r="X27" s="74">
        <v>0</v>
      </c>
      <c r="Y27" s="80">
        <f t="shared" si="1"/>
        <v>0</v>
      </c>
      <c r="Z27" s="74">
        <f t="shared" si="2"/>
        <v>3960000</v>
      </c>
      <c r="AA27" s="1"/>
      <c r="AB27" s="2">
        <v>44258</v>
      </c>
      <c r="AC27" s="2">
        <v>44530</v>
      </c>
      <c r="AD27" s="2">
        <v>44650</v>
      </c>
      <c r="AE27" s="1"/>
      <c r="AF27" s="1"/>
      <c r="AG27" s="1" t="s">
        <v>608</v>
      </c>
      <c r="AH27" s="1" t="s">
        <v>918</v>
      </c>
      <c r="AI27" s="1">
        <v>1110521259</v>
      </c>
      <c r="AJ27" s="1" t="s">
        <v>922</v>
      </c>
      <c r="AK27" s="2">
        <v>44251</v>
      </c>
      <c r="AL27" s="1" t="s">
        <v>611</v>
      </c>
      <c r="AM27" s="1" t="s">
        <v>940</v>
      </c>
      <c r="AN27" s="2">
        <v>44257</v>
      </c>
      <c r="AO27" s="1" t="s">
        <v>619</v>
      </c>
      <c r="AP27" s="1" t="s">
        <v>937</v>
      </c>
      <c r="AQ27" s="1" t="s">
        <v>940</v>
      </c>
      <c r="AR27" s="1" t="s">
        <v>935</v>
      </c>
      <c r="AS27" s="1" t="s">
        <v>938</v>
      </c>
      <c r="AT27" s="1" t="s">
        <v>784</v>
      </c>
      <c r="AU27" s="80">
        <f t="shared" si="0"/>
        <v>0</v>
      </c>
      <c r="AV27" s="1">
        <v>4300005676</v>
      </c>
      <c r="AW27" s="1"/>
      <c r="AX27" s="1" t="s">
        <v>831</v>
      </c>
      <c r="AY27" s="1">
        <v>4721</v>
      </c>
      <c r="AZ27" s="2">
        <v>44222</v>
      </c>
      <c r="BA27" s="1">
        <v>22721</v>
      </c>
      <c r="BB27" s="2">
        <v>44251</v>
      </c>
      <c r="BC27" s="1" t="s">
        <v>738</v>
      </c>
      <c r="BD27" s="1" t="s">
        <v>784</v>
      </c>
      <c r="BE27" s="1" t="s">
        <v>1195</v>
      </c>
      <c r="BF27" s="1" t="s">
        <v>1266</v>
      </c>
      <c r="BG27" s="88" t="s">
        <v>1196</v>
      </c>
      <c r="BH27" s="1" t="s">
        <v>1197</v>
      </c>
    </row>
    <row r="28" spans="1:60" ht="57" x14ac:dyDescent="0.25">
      <c r="A28" s="1" t="s">
        <v>814</v>
      </c>
      <c r="B28" s="2">
        <v>44251</v>
      </c>
      <c r="C28" s="1" t="s">
        <v>531</v>
      </c>
      <c r="D28" s="1" t="s">
        <v>74</v>
      </c>
      <c r="E28" s="78">
        <v>19489154</v>
      </c>
      <c r="F28" s="1" t="s">
        <v>708</v>
      </c>
      <c r="G28" s="1" t="s">
        <v>660</v>
      </c>
      <c r="H28" s="1" t="s">
        <v>607</v>
      </c>
      <c r="I28" s="1" t="s">
        <v>703</v>
      </c>
      <c r="J28" s="1" t="s">
        <v>1522</v>
      </c>
      <c r="K28" s="1" t="s">
        <v>1529</v>
      </c>
      <c r="L28" s="1" t="s">
        <v>831</v>
      </c>
      <c r="M28" s="1" t="s">
        <v>831</v>
      </c>
      <c r="N28" s="1" t="s">
        <v>831</v>
      </c>
      <c r="O28" s="1" t="s">
        <v>815</v>
      </c>
      <c r="P28" s="1">
        <v>9012682195</v>
      </c>
      <c r="Q28" s="1">
        <v>80004858</v>
      </c>
      <c r="R28" s="5">
        <v>2200000</v>
      </c>
      <c r="S28" s="1">
        <v>23021</v>
      </c>
      <c r="T28" s="1"/>
      <c r="U28" s="79"/>
      <c r="V28" s="5">
        <f t="shared" si="3"/>
        <v>2200000</v>
      </c>
      <c r="W28" s="5">
        <v>2198900</v>
      </c>
      <c r="X28" s="74">
        <v>2198900</v>
      </c>
      <c r="Y28" s="80">
        <f t="shared" si="1"/>
        <v>0.99950000000000006</v>
      </c>
      <c r="Z28" s="74">
        <f t="shared" si="2"/>
        <v>1100</v>
      </c>
      <c r="AA28" s="1"/>
      <c r="AB28" s="2">
        <v>44253</v>
      </c>
      <c r="AC28" s="2">
        <v>44345</v>
      </c>
      <c r="AD28" s="2">
        <v>44468</v>
      </c>
      <c r="AE28" s="1"/>
      <c r="AF28" s="1"/>
      <c r="AG28" s="1" t="s">
        <v>608</v>
      </c>
      <c r="AH28" s="1" t="s">
        <v>918</v>
      </c>
      <c r="AI28" s="1">
        <v>1110521259</v>
      </c>
      <c r="AJ28" s="1" t="s">
        <v>922</v>
      </c>
      <c r="AK28" s="2">
        <v>44251</v>
      </c>
      <c r="AL28" s="1" t="s">
        <v>611</v>
      </c>
      <c r="AM28" s="1" t="s">
        <v>939</v>
      </c>
      <c r="AN28" s="2">
        <v>44253</v>
      </c>
      <c r="AO28" s="1" t="s">
        <v>619</v>
      </c>
      <c r="AP28" s="1" t="s">
        <v>941</v>
      </c>
      <c r="AQ28" s="1" t="s">
        <v>939</v>
      </c>
      <c r="AR28" s="1" t="s">
        <v>942</v>
      </c>
      <c r="AS28" s="1" t="s">
        <v>943</v>
      </c>
      <c r="AT28" s="1" t="s">
        <v>780</v>
      </c>
      <c r="AU28" s="80">
        <f t="shared" si="0"/>
        <v>0.99950000000000006</v>
      </c>
      <c r="AV28" s="1">
        <v>4200049524</v>
      </c>
      <c r="AW28" s="1"/>
      <c r="AX28" s="1" t="s">
        <v>831</v>
      </c>
      <c r="AY28" s="1">
        <v>4421</v>
      </c>
      <c r="AZ28" s="2">
        <v>44222</v>
      </c>
      <c r="BA28" s="1">
        <v>23021</v>
      </c>
      <c r="BB28" s="2">
        <v>44252</v>
      </c>
      <c r="BC28" s="1" t="s">
        <v>738</v>
      </c>
      <c r="BD28" s="1" t="s">
        <v>780</v>
      </c>
      <c r="BE28" s="1" t="s">
        <v>1198</v>
      </c>
      <c r="BF28" s="1" t="s">
        <v>1267</v>
      </c>
      <c r="BG28" s="88" t="s">
        <v>1199</v>
      </c>
      <c r="BH28" s="1" t="s">
        <v>1200</v>
      </c>
    </row>
    <row r="29" spans="1:60" ht="57" x14ac:dyDescent="0.25">
      <c r="A29" s="1" t="s">
        <v>798</v>
      </c>
      <c r="B29" s="2">
        <v>44251</v>
      </c>
      <c r="C29" s="1" t="s">
        <v>531</v>
      </c>
      <c r="D29" s="1" t="s">
        <v>74</v>
      </c>
      <c r="E29" s="78">
        <v>19489154</v>
      </c>
      <c r="F29" s="1" t="s">
        <v>173</v>
      </c>
      <c r="G29" s="1" t="s">
        <v>660</v>
      </c>
      <c r="H29" s="1" t="s">
        <v>607</v>
      </c>
      <c r="I29" s="1" t="s">
        <v>670</v>
      </c>
      <c r="J29" s="1" t="s">
        <v>1522</v>
      </c>
      <c r="K29" s="1" t="s">
        <v>1529</v>
      </c>
      <c r="L29" s="1" t="s">
        <v>829</v>
      </c>
      <c r="M29" s="1" t="s">
        <v>830</v>
      </c>
      <c r="N29" s="71">
        <v>44348</v>
      </c>
      <c r="O29" s="1" t="s">
        <v>797</v>
      </c>
      <c r="P29" s="1">
        <v>9009846346</v>
      </c>
      <c r="Q29" s="1">
        <v>80004864</v>
      </c>
      <c r="R29" s="5">
        <v>56737500</v>
      </c>
      <c r="S29" s="1">
        <v>22921</v>
      </c>
      <c r="T29" s="2">
        <v>44265</v>
      </c>
      <c r="U29" s="5">
        <v>319500</v>
      </c>
      <c r="V29" s="5">
        <f t="shared" si="3"/>
        <v>57057000</v>
      </c>
      <c r="W29" s="5">
        <v>25139750</v>
      </c>
      <c r="X29" s="74">
        <v>19872750</v>
      </c>
      <c r="Y29" s="80">
        <f t="shared" si="1"/>
        <v>0.44060763797605901</v>
      </c>
      <c r="Z29" s="74">
        <f t="shared" si="2"/>
        <v>31917250</v>
      </c>
      <c r="AA29" s="1"/>
      <c r="AB29" s="2">
        <v>44253</v>
      </c>
      <c r="AC29" s="2">
        <v>44530</v>
      </c>
      <c r="AD29" s="2">
        <v>44650</v>
      </c>
      <c r="AE29" s="1"/>
      <c r="AF29" s="1"/>
      <c r="AG29" s="1" t="s">
        <v>608</v>
      </c>
      <c r="AH29" s="1" t="s">
        <v>918</v>
      </c>
      <c r="AI29" s="1">
        <v>1110521259</v>
      </c>
      <c r="AJ29" s="1" t="s">
        <v>922</v>
      </c>
      <c r="AK29" s="2">
        <v>44251</v>
      </c>
      <c r="AL29" s="1" t="s">
        <v>611</v>
      </c>
      <c r="AM29" s="1" t="s">
        <v>939</v>
      </c>
      <c r="AN29" s="2">
        <v>44253</v>
      </c>
      <c r="AO29" s="1" t="s">
        <v>619</v>
      </c>
      <c r="AP29" s="1" t="s">
        <v>944</v>
      </c>
      <c r="AQ29" s="1" t="s">
        <v>939</v>
      </c>
      <c r="AR29" s="1" t="s">
        <v>945</v>
      </c>
      <c r="AS29" s="1" t="s">
        <v>946</v>
      </c>
      <c r="AT29" s="1" t="s">
        <v>780</v>
      </c>
      <c r="AU29" s="80">
        <f t="shared" si="0"/>
        <v>0.44060763797605901</v>
      </c>
      <c r="AV29" s="1">
        <v>4200048868</v>
      </c>
      <c r="AW29" s="1" t="s">
        <v>1334</v>
      </c>
      <c r="AX29" s="1" t="s">
        <v>831</v>
      </c>
      <c r="AY29" s="1">
        <v>6820</v>
      </c>
      <c r="AZ29" s="2">
        <v>44222</v>
      </c>
      <c r="BA29" s="1">
        <v>22921</v>
      </c>
      <c r="BB29" s="2">
        <v>44252</v>
      </c>
      <c r="BC29" s="1" t="s">
        <v>738</v>
      </c>
      <c r="BD29" s="1" t="s">
        <v>780</v>
      </c>
      <c r="BE29" s="1" t="s">
        <v>1201</v>
      </c>
      <c r="BF29" s="1" t="s">
        <v>1268</v>
      </c>
      <c r="BG29" s="88" t="s">
        <v>1202</v>
      </c>
      <c r="BH29" s="1" t="s">
        <v>1203</v>
      </c>
    </row>
    <row r="30" spans="1:60" ht="85.5" x14ac:dyDescent="0.25">
      <c r="A30" s="1" t="s">
        <v>801</v>
      </c>
      <c r="B30" s="2">
        <v>44251</v>
      </c>
      <c r="C30" s="1" t="s">
        <v>531</v>
      </c>
      <c r="D30" s="1" t="s">
        <v>74</v>
      </c>
      <c r="E30" s="78">
        <v>19489154</v>
      </c>
      <c r="F30" s="1" t="s">
        <v>135</v>
      </c>
      <c r="G30" s="1" t="s">
        <v>660</v>
      </c>
      <c r="H30" s="1" t="s">
        <v>826</v>
      </c>
      <c r="I30" s="1" t="s">
        <v>671</v>
      </c>
      <c r="J30" s="1" t="s">
        <v>1522</v>
      </c>
      <c r="K30" s="1" t="s">
        <v>1529</v>
      </c>
      <c r="L30" s="1" t="s">
        <v>831</v>
      </c>
      <c r="M30" s="1" t="s">
        <v>831</v>
      </c>
      <c r="N30" s="1" t="s">
        <v>831</v>
      </c>
      <c r="O30" s="4" t="s">
        <v>799</v>
      </c>
      <c r="P30" s="1">
        <v>8000914620</v>
      </c>
      <c r="Q30" s="1">
        <v>80000105</v>
      </c>
      <c r="R30" s="5">
        <v>3150000</v>
      </c>
      <c r="S30" s="1">
        <v>23321</v>
      </c>
      <c r="T30" s="1"/>
      <c r="U30" s="79"/>
      <c r="V30" s="5">
        <f t="shared" si="3"/>
        <v>3150000</v>
      </c>
      <c r="W30" s="5">
        <v>0</v>
      </c>
      <c r="X30" s="74">
        <v>0</v>
      </c>
      <c r="Y30" s="80">
        <f t="shared" si="1"/>
        <v>0</v>
      </c>
      <c r="Z30" s="74">
        <f t="shared" si="2"/>
        <v>3150000</v>
      </c>
      <c r="AA30" s="1"/>
      <c r="AB30" s="2">
        <v>44260</v>
      </c>
      <c r="AC30" s="2">
        <v>44530</v>
      </c>
      <c r="AD30" s="2">
        <v>44650</v>
      </c>
      <c r="AE30" s="1"/>
      <c r="AF30" s="1"/>
      <c r="AG30" s="1" t="s">
        <v>608</v>
      </c>
      <c r="AH30" s="1" t="s">
        <v>918</v>
      </c>
      <c r="AI30" s="1">
        <v>1110521259</v>
      </c>
      <c r="AJ30" s="1" t="s">
        <v>922</v>
      </c>
      <c r="AK30" s="2">
        <v>44251</v>
      </c>
      <c r="AL30" s="1" t="s">
        <v>611</v>
      </c>
      <c r="AM30" s="1" t="s">
        <v>940</v>
      </c>
      <c r="AN30" s="2">
        <v>44259</v>
      </c>
      <c r="AO30" s="1" t="s">
        <v>1315</v>
      </c>
      <c r="AP30" s="1" t="s">
        <v>1316</v>
      </c>
      <c r="AQ30" s="1" t="s">
        <v>940</v>
      </c>
      <c r="AR30" s="1" t="s">
        <v>947</v>
      </c>
      <c r="AS30" s="1" t="s">
        <v>1323</v>
      </c>
      <c r="AT30" s="1" t="s">
        <v>802</v>
      </c>
      <c r="AU30" s="80">
        <f t="shared" si="0"/>
        <v>0</v>
      </c>
      <c r="AV30" s="1">
        <v>4300005708</v>
      </c>
      <c r="AW30" s="1"/>
      <c r="AX30" s="1" t="s">
        <v>831</v>
      </c>
      <c r="AY30" s="1">
        <v>4821</v>
      </c>
      <c r="AZ30" s="2">
        <v>44222</v>
      </c>
      <c r="BA30" s="1">
        <v>23321</v>
      </c>
      <c r="BB30" s="2">
        <v>44252</v>
      </c>
      <c r="BC30" s="1" t="s">
        <v>738</v>
      </c>
      <c r="BD30" s="1" t="s">
        <v>802</v>
      </c>
      <c r="BE30" s="1" t="s">
        <v>1204</v>
      </c>
      <c r="BF30" s="1" t="s">
        <v>1269</v>
      </c>
      <c r="BG30" s="88" t="s">
        <v>1205</v>
      </c>
      <c r="BH30" s="1">
        <v>3005348275</v>
      </c>
    </row>
    <row r="31" spans="1:60" ht="85.5" x14ac:dyDescent="0.25">
      <c r="A31" s="1" t="s">
        <v>806</v>
      </c>
      <c r="B31" s="2">
        <v>44252</v>
      </c>
      <c r="C31" s="1" t="s">
        <v>299</v>
      </c>
      <c r="D31" s="1" t="s">
        <v>74</v>
      </c>
      <c r="E31" s="78">
        <v>19489154</v>
      </c>
      <c r="F31" s="1" t="s">
        <v>694</v>
      </c>
      <c r="G31" s="1" t="s">
        <v>660</v>
      </c>
      <c r="H31" s="1" t="s">
        <v>607</v>
      </c>
      <c r="I31" s="1" t="s">
        <v>673</v>
      </c>
      <c r="J31" s="1" t="s">
        <v>1522</v>
      </c>
      <c r="K31" s="1" t="s">
        <v>1529</v>
      </c>
      <c r="L31" s="1" t="s">
        <v>829</v>
      </c>
      <c r="M31" s="1" t="s">
        <v>830</v>
      </c>
      <c r="N31" s="71">
        <v>44348</v>
      </c>
      <c r="O31" s="1" t="s">
        <v>807</v>
      </c>
      <c r="P31" s="1">
        <v>9010865775</v>
      </c>
      <c r="Q31" s="1">
        <v>80004859</v>
      </c>
      <c r="R31" s="5">
        <v>31800000</v>
      </c>
      <c r="S31" s="1">
        <v>23221</v>
      </c>
      <c r="T31" s="1"/>
      <c r="U31" s="79"/>
      <c r="V31" s="5">
        <f t="shared" si="3"/>
        <v>31800000</v>
      </c>
      <c r="W31" s="5">
        <v>17413142</v>
      </c>
      <c r="X31" s="74">
        <v>5956355</v>
      </c>
      <c r="Y31" s="80">
        <f t="shared" si="1"/>
        <v>0.54758308176100634</v>
      </c>
      <c r="Z31" s="74">
        <f t="shared" si="2"/>
        <v>14386858</v>
      </c>
      <c r="AA31" s="1"/>
      <c r="AB31" s="2">
        <v>44258</v>
      </c>
      <c r="AC31" s="2">
        <v>44530</v>
      </c>
      <c r="AD31" s="2">
        <v>44650</v>
      </c>
      <c r="AE31" s="1"/>
      <c r="AF31" s="1"/>
      <c r="AG31" s="1" t="s">
        <v>608</v>
      </c>
      <c r="AH31" s="1" t="s">
        <v>948</v>
      </c>
      <c r="AI31" s="1">
        <v>71319321</v>
      </c>
      <c r="AJ31" s="1" t="s">
        <v>949</v>
      </c>
      <c r="AK31" s="2">
        <v>44252</v>
      </c>
      <c r="AL31" s="1" t="s">
        <v>611</v>
      </c>
      <c r="AM31" s="1" t="s">
        <v>939</v>
      </c>
      <c r="AN31" s="2">
        <v>44253</v>
      </c>
      <c r="AO31" s="1" t="s">
        <v>951</v>
      </c>
      <c r="AP31" s="1">
        <v>127252</v>
      </c>
      <c r="AQ31" s="1" t="s">
        <v>939</v>
      </c>
      <c r="AR31" s="1" t="s">
        <v>945</v>
      </c>
      <c r="AS31" s="1" t="s">
        <v>952</v>
      </c>
      <c r="AT31" s="1" t="s">
        <v>763</v>
      </c>
      <c r="AU31" s="80">
        <f t="shared" si="0"/>
        <v>0.54758308176100634</v>
      </c>
      <c r="AV31" s="1" t="s">
        <v>1313</v>
      </c>
      <c r="AW31" s="1"/>
      <c r="AX31" s="1" t="s">
        <v>831</v>
      </c>
      <c r="AY31" s="1">
        <v>5621</v>
      </c>
      <c r="AZ31" s="2">
        <v>44223</v>
      </c>
      <c r="BA31" s="1">
        <v>23221</v>
      </c>
      <c r="BB31" s="2">
        <v>44252</v>
      </c>
      <c r="BC31" s="1" t="s">
        <v>762</v>
      </c>
      <c r="BD31" s="1" t="s">
        <v>763</v>
      </c>
      <c r="BE31" s="1" t="s">
        <v>1206</v>
      </c>
      <c r="BF31" s="1" t="s">
        <v>1270</v>
      </c>
      <c r="BG31" s="88" t="s">
        <v>1207</v>
      </c>
      <c r="BH31" s="1" t="s">
        <v>1208</v>
      </c>
    </row>
    <row r="32" spans="1:60" ht="114" x14ac:dyDescent="0.25">
      <c r="A32" s="1" t="s">
        <v>791</v>
      </c>
      <c r="B32" s="2">
        <v>44252</v>
      </c>
      <c r="C32" s="1" t="s">
        <v>299</v>
      </c>
      <c r="D32" s="1" t="s">
        <v>74</v>
      </c>
      <c r="E32" s="78">
        <v>19489154</v>
      </c>
      <c r="F32" s="1" t="s">
        <v>681</v>
      </c>
      <c r="G32" s="1" t="s">
        <v>660</v>
      </c>
      <c r="H32" s="1" t="s">
        <v>826</v>
      </c>
      <c r="I32" s="1" t="s">
        <v>669</v>
      </c>
      <c r="J32" s="1" t="s">
        <v>1522</v>
      </c>
      <c r="K32" s="1" t="s">
        <v>1529</v>
      </c>
      <c r="L32" s="1" t="s">
        <v>831</v>
      </c>
      <c r="M32" s="1" t="s">
        <v>831</v>
      </c>
      <c r="N32" s="1" t="s">
        <v>831</v>
      </c>
      <c r="O32" s="1" t="s">
        <v>792</v>
      </c>
      <c r="P32" s="1">
        <v>9008708905</v>
      </c>
      <c r="Q32" s="1">
        <v>80004208</v>
      </c>
      <c r="R32" s="5">
        <v>39000000</v>
      </c>
      <c r="S32" s="1">
        <v>23121</v>
      </c>
      <c r="T32" s="1"/>
      <c r="U32" s="79"/>
      <c r="V32" s="5">
        <f t="shared" si="3"/>
        <v>39000000</v>
      </c>
      <c r="W32" s="5">
        <v>32500000</v>
      </c>
      <c r="X32" s="74">
        <v>19500000</v>
      </c>
      <c r="Y32" s="80">
        <f t="shared" si="1"/>
        <v>0.83333333333333337</v>
      </c>
      <c r="Z32" s="74">
        <f t="shared" si="2"/>
        <v>6500000</v>
      </c>
      <c r="AA32" s="1"/>
      <c r="AB32" s="2">
        <v>44257</v>
      </c>
      <c r="AC32" s="2">
        <v>44530</v>
      </c>
      <c r="AD32" s="2">
        <v>44650</v>
      </c>
      <c r="AE32" s="1"/>
      <c r="AF32" s="1"/>
      <c r="AG32" s="1" t="s">
        <v>608</v>
      </c>
      <c r="AH32" s="1" t="s">
        <v>948</v>
      </c>
      <c r="AI32" s="1">
        <v>71319321</v>
      </c>
      <c r="AJ32" s="1" t="s">
        <v>949</v>
      </c>
      <c r="AK32" s="2">
        <v>44252</v>
      </c>
      <c r="AL32" s="1" t="s">
        <v>611</v>
      </c>
      <c r="AM32" s="1" t="s">
        <v>1138</v>
      </c>
      <c r="AN32" s="2">
        <v>44257</v>
      </c>
      <c r="AO32" s="1" t="s">
        <v>619</v>
      </c>
      <c r="AP32" s="1" t="s">
        <v>950</v>
      </c>
      <c r="AQ32" s="1" t="s">
        <v>1138</v>
      </c>
      <c r="AR32" s="1" t="s">
        <v>1145</v>
      </c>
      <c r="AS32" s="1" t="s">
        <v>1146</v>
      </c>
      <c r="AT32" s="1" t="s">
        <v>763</v>
      </c>
      <c r="AU32" s="80">
        <f t="shared" si="0"/>
        <v>0.83333333333333337</v>
      </c>
      <c r="AV32" s="1">
        <v>5100005156</v>
      </c>
      <c r="AW32" s="1"/>
      <c r="AX32" s="1" t="s">
        <v>831</v>
      </c>
      <c r="AY32" s="1">
        <v>5921</v>
      </c>
      <c r="AZ32" s="2">
        <v>44223</v>
      </c>
      <c r="BA32" s="1">
        <v>23121</v>
      </c>
      <c r="BB32" s="2">
        <v>44252</v>
      </c>
      <c r="BC32" s="1" t="s">
        <v>762</v>
      </c>
      <c r="BD32" s="1" t="s">
        <v>763</v>
      </c>
      <c r="BE32" s="1" t="s">
        <v>1209</v>
      </c>
      <c r="BF32" s="1" t="s">
        <v>1210</v>
      </c>
      <c r="BG32" s="88" t="s">
        <v>1289</v>
      </c>
      <c r="BH32" s="1">
        <v>3118981596</v>
      </c>
    </row>
    <row r="33" spans="1:60" ht="85.5" x14ac:dyDescent="0.25">
      <c r="A33" s="1" t="s">
        <v>824</v>
      </c>
      <c r="B33" s="2">
        <v>44253</v>
      </c>
      <c r="C33" s="1" t="s">
        <v>531</v>
      </c>
      <c r="D33" s="1" t="s">
        <v>74</v>
      </c>
      <c r="E33" s="78">
        <v>19489154</v>
      </c>
      <c r="F33" s="1" t="s">
        <v>198</v>
      </c>
      <c r="G33" s="1" t="s">
        <v>660</v>
      </c>
      <c r="H33" s="1" t="s">
        <v>827</v>
      </c>
      <c r="I33" s="1" t="s">
        <v>704</v>
      </c>
      <c r="J33" s="1" t="s">
        <v>1522</v>
      </c>
      <c r="K33" s="1" t="s">
        <v>1532</v>
      </c>
      <c r="L33" s="1" t="s">
        <v>831</v>
      </c>
      <c r="M33" s="1" t="s">
        <v>831</v>
      </c>
      <c r="N33" s="1" t="s">
        <v>831</v>
      </c>
      <c r="O33" s="1" t="s">
        <v>820</v>
      </c>
      <c r="P33" s="1">
        <v>9002763960</v>
      </c>
      <c r="Q33" s="1">
        <v>80002200</v>
      </c>
      <c r="R33" s="5">
        <v>5000000</v>
      </c>
      <c r="S33" s="1">
        <v>23421</v>
      </c>
      <c r="T33" s="1"/>
      <c r="U33" s="79"/>
      <c r="V33" s="5">
        <f t="shared" si="3"/>
        <v>5000000</v>
      </c>
      <c r="W33" s="5">
        <v>0</v>
      </c>
      <c r="X33" s="74">
        <v>0</v>
      </c>
      <c r="Y33" s="80">
        <f t="shared" si="1"/>
        <v>0</v>
      </c>
      <c r="Z33" s="74">
        <f t="shared" si="2"/>
        <v>5000000</v>
      </c>
      <c r="AA33" s="1"/>
      <c r="AB33" s="2">
        <v>44253</v>
      </c>
      <c r="AC33" s="2">
        <v>44530</v>
      </c>
      <c r="AD33" s="2">
        <v>44650</v>
      </c>
      <c r="AE33" s="1"/>
      <c r="AF33" s="1"/>
      <c r="AG33" s="1" t="s">
        <v>608</v>
      </c>
      <c r="AH33" s="1" t="s">
        <v>918</v>
      </c>
      <c r="AI33" s="1">
        <v>1110521259</v>
      </c>
      <c r="AJ33" s="1" t="s">
        <v>922</v>
      </c>
      <c r="AK33" s="2">
        <v>44253</v>
      </c>
      <c r="AL33" s="1" t="s">
        <v>611</v>
      </c>
      <c r="AM33" s="1" t="s">
        <v>953</v>
      </c>
      <c r="AN33" s="2">
        <v>44253</v>
      </c>
      <c r="AO33" s="1" t="s">
        <v>619</v>
      </c>
      <c r="AP33" s="1" t="s">
        <v>954</v>
      </c>
      <c r="AQ33" s="1" t="s">
        <v>953</v>
      </c>
      <c r="AR33" s="1" t="s">
        <v>955</v>
      </c>
      <c r="AS33" s="1" t="s">
        <v>956</v>
      </c>
      <c r="AT33" s="1" t="s">
        <v>780</v>
      </c>
      <c r="AU33" s="80">
        <f t="shared" si="0"/>
        <v>0</v>
      </c>
      <c r="AV33" s="1" t="s">
        <v>1340</v>
      </c>
      <c r="AW33" s="1"/>
      <c r="AX33" s="1" t="s">
        <v>831</v>
      </c>
      <c r="AY33" s="1">
        <v>4521</v>
      </c>
      <c r="AZ33" s="2">
        <v>44222</v>
      </c>
      <c r="BA33" s="1">
        <v>23421</v>
      </c>
      <c r="BB33" s="2">
        <v>44253</v>
      </c>
      <c r="BC33" s="1" t="s">
        <v>762</v>
      </c>
      <c r="BD33" s="1" t="s">
        <v>763</v>
      </c>
      <c r="BE33" s="1" t="s">
        <v>1211</v>
      </c>
      <c r="BF33" s="1" t="s">
        <v>1271</v>
      </c>
      <c r="BG33" s="88" t="s">
        <v>1212</v>
      </c>
      <c r="BH33" s="1" t="s">
        <v>1213</v>
      </c>
    </row>
    <row r="34" spans="1:60" ht="57" x14ac:dyDescent="0.25">
      <c r="A34" s="1" t="s">
        <v>810</v>
      </c>
      <c r="B34" s="2">
        <v>44253</v>
      </c>
      <c r="C34" s="1" t="s">
        <v>299</v>
      </c>
      <c r="D34" s="1" t="s">
        <v>74</v>
      </c>
      <c r="E34" s="78">
        <v>19489154</v>
      </c>
      <c r="F34" s="1" t="s">
        <v>176</v>
      </c>
      <c r="G34" s="1" t="s">
        <v>660</v>
      </c>
      <c r="H34" s="1" t="s">
        <v>607</v>
      </c>
      <c r="I34" s="1" t="s">
        <v>674</v>
      </c>
      <c r="J34" s="1" t="s">
        <v>1522</v>
      </c>
      <c r="K34" s="1" t="s">
        <v>1523</v>
      </c>
      <c r="L34" s="1" t="s">
        <v>831</v>
      </c>
      <c r="M34" s="1" t="s">
        <v>831</v>
      </c>
      <c r="N34" s="1" t="s">
        <v>831</v>
      </c>
      <c r="O34" s="1" t="s">
        <v>811</v>
      </c>
      <c r="P34" s="1">
        <v>8301139143</v>
      </c>
      <c r="Q34" s="1">
        <v>80000865</v>
      </c>
      <c r="R34" s="5">
        <v>17500000</v>
      </c>
      <c r="S34" s="1">
        <v>23521</v>
      </c>
      <c r="T34" s="1"/>
      <c r="U34" s="79"/>
      <c r="V34" s="5">
        <f t="shared" si="3"/>
        <v>17500000</v>
      </c>
      <c r="W34" s="5">
        <v>17499842</v>
      </c>
      <c r="X34" s="74">
        <v>0</v>
      </c>
      <c r="Y34" s="80">
        <f t="shared" si="1"/>
        <v>0.99999097142857141</v>
      </c>
      <c r="Z34" s="74">
        <f t="shared" si="2"/>
        <v>158</v>
      </c>
      <c r="AA34" s="1"/>
      <c r="AB34" s="2">
        <v>44256</v>
      </c>
      <c r="AC34" s="2">
        <v>44530</v>
      </c>
      <c r="AD34" s="2">
        <v>44650</v>
      </c>
      <c r="AE34" s="1"/>
      <c r="AF34" s="1"/>
      <c r="AG34" s="1" t="s">
        <v>608</v>
      </c>
      <c r="AH34" s="1" t="s">
        <v>948</v>
      </c>
      <c r="AI34" s="1">
        <v>71319321</v>
      </c>
      <c r="AJ34" s="1" t="s">
        <v>949</v>
      </c>
      <c r="AK34" s="2">
        <v>44253</v>
      </c>
      <c r="AL34" s="1" t="s">
        <v>611</v>
      </c>
      <c r="AM34" s="1" t="s">
        <v>939</v>
      </c>
      <c r="AN34" s="2">
        <v>44256</v>
      </c>
      <c r="AO34" s="1" t="s">
        <v>619</v>
      </c>
      <c r="AP34" s="1" t="s">
        <v>957</v>
      </c>
      <c r="AQ34" s="1" t="s">
        <v>939</v>
      </c>
      <c r="AR34" s="1" t="s">
        <v>958</v>
      </c>
      <c r="AS34" s="1" t="s">
        <v>959</v>
      </c>
      <c r="AT34" s="1" t="s">
        <v>780</v>
      </c>
      <c r="AU34" s="80">
        <f t="shared" si="0"/>
        <v>0.99999097142857141</v>
      </c>
      <c r="AV34" s="1">
        <v>4200054971</v>
      </c>
      <c r="AW34" s="1"/>
      <c r="AX34" s="1" t="s">
        <v>831</v>
      </c>
      <c r="AY34" s="1">
        <v>5521</v>
      </c>
      <c r="AZ34" s="2">
        <v>44223</v>
      </c>
      <c r="BA34" s="1">
        <v>23521</v>
      </c>
      <c r="BB34" s="2">
        <v>44253</v>
      </c>
      <c r="BC34" s="1" t="s">
        <v>738</v>
      </c>
      <c r="BD34" s="1" t="s">
        <v>780</v>
      </c>
      <c r="BE34" s="33" t="s">
        <v>1214</v>
      </c>
      <c r="BF34" s="33" t="s">
        <v>1272</v>
      </c>
      <c r="BG34" s="88" t="s">
        <v>1215</v>
      </c>
      <c r="BH34" s="1">
        <v>7464600</v>
      </c>
    </row>
    <row r="35" spans="1:60" ht="71.25" x14ac:dyDescent="0.25">
      <c r="A35" s="1" t="s">
        <v>1079</v>
      </c>
      <c r="B35" s="2">
        <v>44264</v>
      </c>
      <c r="C35" s="1" t="s">
        <v>299</v>
      </c>
      <c r="D35" s="1" t="s">
        <v>74</v>
      </c>
      <c r="E35" s="78">
        <v>19489154</v>
      </c>
      <c r="F35" s="1" t="s">
        <v>689</v>
      </c>
      <c r="G35" s="1" t="s">
        <v>660</v>
      </c>
      <c r="H35" s="1" t="s">
        <v>607</v>
      </c>
      <c r="I35" s="1" t="s">
        <v>801</v>
      </c>
      <c r="J35" s="1" t="s">
        <v>1524</v>
      </c>
      <c r="K35" s="1" t="s">
        <v>1525</v>
      </c>
      <c r="L35" s="1" t="s">
        <v>829</v>
      </c>
      <c r="M35" s="1" t="s">
        <v>830</v>
      </c>
      <c r="N35" s="71">
        <v>44348</v>
      </c>
      <c r="O35" s="1" t="s">
        <v>150</v>
      </c>
      <c r="P35" s="1">
        <v>9011621857</v>
      </c>
      <c r="Q35" s="1">
        <v>80004533</v>
      </c>
      <c r="R35" s="5">
        <v>40000000</v>
      </c>
      <c r="S35" s="1">
        <v>24321</v>
      </c>
      <c r="T35" s="1"/>
      <c r="U35" s="79"/>
      <c r="V35" s="5">
        <f t="shared" si="3"/>
        <v>40000000</v>
      </c>
      <c r="W35" s="5">
        <v>21908700</v>
      </c>
      <c r="X35" s="74">
        <v>15435900</v>
      </c>
      <c r="Y35" s="80">
        <f t="shared" si="1"/>
        <v>0.54771749999999997</v>
      </c>
      <c r="Z35" s="74">
        <f t="shared" si="2"/>
        <v>18091300</v>
      </c>
      <c r="AA35" s="1"/>
      <c r="AB35" s="2">
        <v>44267</v>
      </c>
      <c r="AC35" s="2">
        <v>44530</v>
      </c>
      <c r="AD35" s="2">
        <v>44650</v>
      </c>
      <c r="AE35" s="1"/>
      <c r="AF35" s="1"/>
      <c r="AG35" s="1" t="s">
        <v>608</v>
      </c>
      <c r="AH35" s="1" t="s">
        <v>609</v>
      </c>
      <c r="AI35" s="1">
        <v>1040356604</v>
      </c>
      <c r="AJ35" s="1" t="s">
        <v>610</v>
      </c>
      <c r="AK35" s="2">
        <v>44264</v>
      </c>
      <c r="AL35" s="1" t="s">
        <v>611</v>
      </c>
      <c r="AM35" s="1" t="s">
        <v>939</v>
      </c>
      <c r="AN35" s="2">
        <v>44266</v>
      </c>
      <c r="AO35" s="1" t="s">
        <v>630</v>
      </c>
      <c r="AP35" s="1" t="s">
        <v>1140</v>
      </c>
      <c r="AQ35" s="1" t="s">
        <v>939</v>
      </c>
      <c r="AR35" s="1" t="s">
        <v>958</v>
      </c>
      <c r="AS35" s="1" t="s">
        <v>1088</v>
      </c>
      <c r="AT35" s="1" t="s">
        <v>1089</v>
      </c>
      <c r="AU35" s="80">
        <f t="shared" si="0"/>
        <v>0.54771749999999997</v>
      </c>
      <c r="AV35" s="1">
        <v>5100005113</v>
      </c>
      <c r="AW35" s="1"/>
      <c r="AX35" s="1" t="s">
        <v>831</v>
      </c>
      <c r="AY35" s="1">
        <v>6221</v>
      </c>
      <c r="AZ35" s="2"/>
      <c r="BA35" s="1">
        <v>24321</v>
      </c>
      <c r="BB35" s="2">
        <v>40611</v>
      </c>
      <c r="BC35" s="1" t="s">
        <v>738</v>
      </c>
      <c r="BD35" s="1" t="s">
        <v>1089</v>
      </c>
      <c r="BE35" s="1" t="s">
        <v>1216</v>
      </c>
      <c r="BF35" s="1" t="s">
        <v>1273</v>
      </c>
      <c r="BG35" s="88" t="s">
        <v>1217</v>
      </c>
      <c r="BH35" s="1" t="s">
        <v>1218</v>
      </c>
    </row>
    <row r="36" spans="1:60" ht="99.75" x14ac:dyDescent="0.25">
      <c r="A36" s="1" t="s">
        <v>1091</v>
      </c>
      <c r="B36" s="2">
        <v>44265</v>
      </c>
      <c r="C36" s="1" t="s">
        <v>299</v>
      </c>
      <c r="D36" s="1" t="s">
        <v>74</v>
      </c>
      <c r="E36" s="78">
        <v>19489154</v>
      </c>
      <c r="F36" s="1" t="s">
        <v>199</v>
      </c>
      <c r="G36" s="1" t="s">
        <v>660</v>
      </c>
      <c r="H36" s="1" t="s">
        <v>607</v>
      </c>
      <c r="I36" s="1" t="s">
        <v>806</v>
      </c>
      <c r="J36" s="1" t="s">
        <v>1522</v>
      </c>
      <c r="K36" s="1" t="s">
        <v>1523</v>
      </c>
      <c r="L36" s="1" t="s">
        <v>831</v>
      </c>
      <c r="M36" s="1" t="s">
        <v>831</v>
      </c>
      <c r="N36" s="1" t="s">
        <v>831</v>
      </c>
      <c r="O36" s="33" t="s">
        <v>1109</v>
      </c>
      <c r="P36" s="1">
        <v>9003647573</v>
      </c>
      <c r="Q36" s="1">
        <v>80004879</v>
      </c>
      <c r="R36" s="5">
        <v>22500000</v>
      </c>
      <c r="S36" s="1">
        <v>25421</v>
      </c>
      <c r="T36" s="2">
        <v>44348</v>
      </c>
      <c r="U36" s="5">
        <v>11250000</v>
      </c>
      <c r="V36" s="5">
        <f t="shared" ref="V36" si="4">+R36+U36</f>
        <v>33750000</v>
      </c>
      <c r="W36" s="5">
        <v>29408481</v>
      </c>
      <c r="X36" s="74">
        <v>17560219</v>
      </c>
      <c r="Y36" s="80">
        <f t="shared" si="1"/>
        <v>0.87136239999999998</v>
      </c>
      <c r="Z36" s="74">
        <f t="shared" si="2"/>
        <v>4341519</v>
      </c>
      <c r="AA36" s="1"/>
      <c r="AB36" s="2">
        <v>44267</v>
      </c>
      <c r="AC36" s="2">
        <v>44530</v>
      </c>
      <c r="AD36" s="2">
        <v>44650</v>
      </c>
      <c r="AE36" s="1"/>
      <c r="AF36" s="1"/>
      <c r="AG36" s="1" t="s">
        <v>608</v>
      </c>
      <c r="AH36" s="1" t="s">
        <v>948</v>
      </c>
      <c r="AI36" s="1">
        <v>71319321</v>
      </c>
      <c r="AJ36" s="1" t="s">
        <v>949</v>
      </c>
      <c r="AK36" s="2">
        <v>44265</v>
      </c>
      <c r="AL36" s="1" t="s">
        <v>611</v>
      </c>
      <c r="AM36" s="1" t="s">
        <v>1138</v>
      </c>
      <c r="AN36" s="2">
        <v>44266</v>
      </c>
      <c r="AO36" s="1" t="s">
        <v>971</v>
      </c>
      <c r="AP36" s="1">
        <v>100136400</v>
      </c>
      <c r="AQ36" s="1" t="s">
        <v>1138</v>
      </c>
      <c r="AR36" s="1" t="s">
        <v>1141</v>
      </c>
      <c r="AS36" s="1" t="s">
        <v>1144</v>
      </c>
      <c r="AT36" s="1" t="s">
        <v>1089</v>
      </c>
      <c r="AU36" s="80">
        <f t="shared" ref="AU36" si="5">+Y36</f>
        <v>0.87136239999999998</v>
      </c>
      <c r="AV36" s="1" t="s">
        <v>1511</v>
      </c>
      <c r="AW36" s="1"/>
      <c r="AX36" s="1" t="s">
        <v>831</v>
      </c>
      <c r="AY36" s="1">
        <v>5721</v>
      </c>
      <c r="AZ36" s="2">
        <v>44223</v>
      </c>
      <c r="BA36" s="1">
        <v>25421</v>
      </c>
      <c r="BB36" s="2">
        <v>44265</v>
      </c>
      <c r="BC36" s="1" t="s">
        <v>738</v>
      </c>
      <c r="BD36" s="1" t="s">
        <v>1089</v>
      </c>
      <c r="BE36" s="1" t="s">
        <v>1279</v>
      </c>
      <c r="BF36" s="1" t="s">
        <v>1280</v>
      </c>
      <c r="BG36" s="88" t="s">
        <v>1281</v>
      </c>
      <c r="BH36" s="1">
        <v>4440291</v>
      </c>
    </row>
    <row r="37" spans="1:60" ht="71.25" x14ac:dyDescent="0.25">
      <c r="A37" s="1" t="s">
        <v>1092</v>
      </c>
      <c r="B37" s="2">
        <v>44265</v>
      </c>
      <c r="C37" s="1" t="s">
        <v>299</v>
      </c>
      <c r="D37" s="1" t="s">
        <v>74</v>
      </c>
      <c r="E37" s="78">
        <v>19489154</v>
      </c>
      <c r="F37" s="1" t="s">
        <v>730</v>
      </c>
      <c r="G37" s="1" t="s">
        <v>660</v>
      </c>
      <c r="H37" s="1" t="s">
        <v>607</v>
      </c>
      <c r="I37" s="1" t="s">
        <v>791</v>
      </c>
      <c r="J37" s="1" t="s">
        <v>1531</v>
      </c>
      <c r="K37" s="1" t="s">
        <v>1531</v>
      </c>
      <c r="L37" s="1" t="s">
        <v>831</v>
      </c>
      <c r="M37" s="1" t="s">
        <v>831</v>
      </c>
      <c r="N37" s="1" t="s">
        <v>831</v>
      </c>
      <c r="O37" s="1" t="s">
        <v>1118</v>
      </c>
      <c r="P37" s="1">
        <v>9013552919</v>
      </c>
      <c r="Q37" s="1">
        <v>80004880</v>
      </c>
      <c r="R37" s="5">
        <v>3000000</v>
      </c>
      <c r="S37" s="1">
        <v>25621</v>
      </c>
      <c r="T37" s="1"/>
      <c r="U37" s="79"/>
      <c r="V37" s="5">
        <f t="shared" ref="V37" si="6">+R37+U37</f>
        <v>3000000</v>
      </c>
      <c r="W37" s="5">
        <v>2998324</v>
      </c>
      <c r="X37" s="74">
        <v>2998324</v>
      </c>
      <c r="Y37" s="80">
        <f t="shared" si="1"/>
        <v>0.99944133333333329</v>
      </c>
      <c r="Z37" s="74">
        <f t="shared" si="2"/>
        <v>1676</v>
      </c>
      <c r="AA37" s="1">
        <v>1676</v>
      </c>
      <c r="AB37" s="2">
        <v>44267</v>
      </c>
      <c r="AC37" s="2">
        <v>44530</v>
      </c>
      <c r="AD37" s="2">
        <v>44340</v>
      </c>
      <c r="AE37" s="1"/>
      <c r="AF37" s="1"/>
      <c r="AG37" s="1" t="s">
        <v>1336</v>
      </c>
      <c r="AH37" s="1" t="s">
        <v>948</v>
      </c>
      <c r="AI37" s="1">
        <v>71319321</v>
      </c>
      <c r="AJ37" s="1" t="s">
        <v>949</v>
      </c>
      <c r="AK37" s="2">
        <v>44265</v>
      </c>
      <c r="AL37" s="1" t="s">
        <v>611</v>
      </c>
      <c r="AM37" s="1" t="s">
        <v>1138</v>
      </c>
      <c r="AN37" s="2">
        <v>44266</v>
      </c>
      <c r="AO37" s="1" t="s">
        <v>619</v>
      </c>
      <c r="AP37" s="1" t="s">
        <v>1129</v>
      </c>
      <c r="AQ37" s="1" t="s">
        <v>1138</v>
      </c>
      <c r="AR37" s="1" t="s">
        <v>1135</v>
      </c>
      <c r="AS37" s="1" t="s">
        <v>1143</v>
      </c>
      <c r="AT37" s="1" t="s">
        <v>1089</v>
      </c>
      <c r="AU37" s="80">
        <f t="shared" ref="AU37" si="7">+Y37</f>
        <v>0.99944133333333329</v>
      </c>
      <c r="AV37" s="1">
        <v>5100005164</v>
      </c>
      <c r="AW37" s="1"/>
      <c r="AX37" s="1" t="s">
        <v>831</v>
      </c>
      <c r="AY37" s="1">
        <v>5821</v>
      </c>
      <c r="AZ37" s="2">
        <v>44223</v>
      </c>
      <c r="BA37" s="1">
        <v>25621</v>
      </c>
      <c r="BB37" s="2">
        <v>44265</v>
      </c>
      <c r="BC37" s="1" t="s">
        <v>738</v>
      </c>
      <c r="BD37" s="1" t="s">
        <v>1089</v>
      </c>
      <c r="BE37" s="1" t="s">
        <v>1219</v>
      </c>
      <c r="BF37" s="1" t="s">
        <v>1220</v>
      </c>
      <c r="BG37" s="88" t="s">
        <v>1221</v>
      </c>
      <c r="BH37" s="1" t="s">
        <v>1222</v>
      </c>
    </row>
    <row r="38" spans="1:60" ht="85.5" x14ac:dyDescent="0.25">
      <c r="A38" s="1" t="s">
        <v>1093</v>
      </c>
      <c r="B38" s="2">
        <v>44266</v>
      </c>
      <c r="C38" s="1" t="s">
        <v>299</v>
      </c>
      <c r="D38" s="1" t="s">
        <v>74</v>
      </c>
      <c r="E38" s="78">
        <v>19489154</v>
      </c>
      <c r="F38" s="1" t="s">
        <v>1130</v>
      </c>
      <c r="G38" s="1" t="s">
        <v>660</v>
      </c>
      <c r="H38" s="1" t="s">
        <v>607</v>
      </c>
      <c r="I38" s="1" t="s">
        <v>1095</v>
      </c>
      <c r="J38" s="1" t="s">
        <v>1522</v>
      </c>
      <c r="K38" s="1" t="s">
        <v>1529</v>
      </c>
      <c r="L38" s="1" t="s">
        <v>831</v>
      </c>
      <c r="M38" s="1" t="s">
        <v>831</v>
      </c>
      <c r="N38" s="1" t="s">
        <v>831</v>
      </c>
      <c r="O38" s="1" t="s">
        <v>1110</v>
      </c>
      <c r="P38" s="1">
        <v>9002408239</v>
      </c>
      <c r="Q38" s="1">
        <v>80004157</v>
      </c>
      <c r="R38" s="5">
        <v>26135433</v>
      </c>
      <c r="S38" s="1">
        <v>26021</v>
      </c>
      <c r="T38" s="2">
        <v>44279</v>
      </c>
      <c r="U38" s="5">
        <v>4164567</v>
      </c>
      <c r="V38" s="5">
        <f>+R38+U38</f>
        <v>30300000</v>
      </c>
      <c r="W38" s="5">
        <v>3781522</v>
      </c>
      <c r="X38" s="74">
        <v>3781522</v>
      </c>
      <c r="Y38" s="80">
        <f t="shared" si="1"/>
        <v>0.12480270627062706</v>
      </c>
      <c r="Z38" s="74">
        <f t="shared" si="2"/>
        <v>26518478</v>
      </c>
      <c r="AA38" s="1"/>
      <c r="AB38" s="2">
        <v>44278</v>
      </c>
      <c r="AC38" s="2">
        <v>44530</v>
      </c>
      <c r="AD38" s="2">
        <v>44650</v>
      </c>
      <c r="AE38" s="1"/>
      <c r="AF38" s="1"/>
      <c r="AG38" s="1" t="s">
        <v>608</v>
      </c>
      <c r="AH38" s="1" t="s">
        <v>848</v>
      </c>
      <c r="AI38" s="1">
        <v>43211743</v>
      </c>
      <c r="AJ38" s="1" t="s">
        <v>1285</v>
      </c>
      <c r="AK38" s="2">
        <v>44265</v>
      </c>
      <c r="AL38" s="1" t="s">
        <v>611</v>
      </c>
      <c r="AM38" s="1" t="s">
        <v>1138</v>
      </c>
      <c r="AN38" s="2">
        <v>44278</v>
      </c>
      <c r="AO38" s="1" t="s">
        <v>630</v>
      </c>
      <c r="AP38" s="1" t="s">
        <v>1282</v>
      </c>
      <c r="AQ38" s="1" t="s">
        <v>1138</v>
      </c>
      <c r="AR38" s="1" t="s">
        <v>1135</v>
      </c>
      <c r="AS38" s="1" t="s">
        <v>1283</v>
      </c>
      <c r="AT38" s="1" t="s">
        <v>1089</v>
      </c>
      <c r="AU38" s="80">
        <f t="shared" ref="AU38:AU39" si="8">+Y38</f>
        <v>0.12480270627062706</v>
      </c>
      <c r="AV38" s="1">
        <v>4300005707</v>
      </c>
      <c r="AW38" s="1" t="s">
        <v>1331</v>
      </c>
      <c r="AX38" s="1" t="s">
        <v>831</v>
      </c>
      <c r="AY38" s="1">
        <v>4321</v>
      </c>
      <c r="AZ38" s="2">
        <v>44217</v>
      </c>
      <c r="BA38" s="1">
        <v>26021</v>
      </c>
      <c r="BB38" s="2">
        <v>44266</v>
      </c>
      <c r="BC38" s="1" t="s">
        <v>738</v>
      </c>
      <c r="BD38" s="1" t="s">
        <v>1089</v>
      </c>
      <c r="BE38" s="1" t="s">
        <v>1223</v>
      </c>
      <c r="BF38" s="1" t="s">
        <v>1274</v>
      </c>
      <c r="BG38" s="88" t="s">
        <v>1224</v>
      </c>
      <c r="BH38" s="1" t="s">
        <v>1225</v>
      </c>
    </row>
    <row r="39" spans="1:60" ht="99.75" x14ac:dyDescent="0.25">
      <c r="A39" s="1" t="s">
        <v>1094</v>
      </c>
      <c r="B39" s="2">
        <v>44266</v>
      </c>
      <c r="C39" s="1" t="s">
        <v>299</v>
      </c>
      <c r="D39" s="1" t="s">
        <v>74</v>
      </c>
      <c r="E39" s="78">
        <v>19489154</v>
      </c>
      <c r="F39" s="1" t="s">
        <v>1278</v>
      </c>
      <c r="G39" s="1" t="s">
        <v>660</v>
      </c>
      <c r="H39" s="1" t="s">
        <v>607</v>
      </c>
      <c r="I39" s="1" t="s">
        <v>1096</v>
      </c>
      <c r="J39" s="1" t="s">
        <v>1527</v>
      </c>
      <c r="K39" s="1" t="s">
        <v>1528</v>
      </c>
      <c r="L39" s="1" t="s">
        <v>831</v>
      </c>
      <c r="M39" s="1" t="s">
        <v>831</v>
      </c>
      <c r="N39" s="1" t="s">
        <v>831</v>
      </c>
      <c r="O39" s="1" t="s">
        <v>1131</v>
      </c>
      <c r="P39" s="1">
        <v>8909006089</v>
      </c>
      <c r="Q39" s="1">
        <v>80000045</v>
      </c>
      <c r="R39" s="5">
        <v>20200000</v>
      </c>
      <c r="S39" s="1">
        <v>26121</v>
      </c>
      <c r="T39" s="1"/>
      <c r="U39" s="79"/>
      <c r="V39" s="5">
        <f t="shared" ref="V39" si="9">+R39+U39</f>
        <v>20200000</v>
      </c>
      <c r="W39" s="5">
        <v>0</v>
      </c>
      <c r="X39" s="74">
        <v>0</v>
      </c>
      <c r="Y39" s="80">
        <f t="shared" si="1"/>
        <v>0</v>
      </c>
      <c r="Z39" s="74">
        <f t="shared" si="2"/>
        <v>20200000</v>
      </c>
      <c r="AA39" s="1"/>
      <c r="AB39" s="2">
        <v>44270</v>
      </c>
      <c r="AC39" s="2">
        <v>44530</v>
      </c>
      <c r="AD39" s="2">
        <v>44650</v>
      </c>
      <c r="AE39" s="1"/>
      <c r="AF39" s="1"/>
      <c r="AG39" s="1" t="s">
        <v>608</v>
      </c>
      <c r="AH39" s="1" t="s">
        <v>848</v>
      </c>
      <c r="AI39" s="1">
        <v>43211743</v>
      </c>
      <c r="AJ39" s="1" t="s">
        <v>1285</v>
      </c>
      <c r="AK39" s="2">
        <v>44265</v>
      </c>
      <c r="AL39" s="1" t="s">
        <v>611</v>
      </c>
      <c r="AM39" s="1" t="s">
        <v>1138</v>
      </c>
      <c r="AN39" s="2">
        <v>44267</v>
      </c>
      <c r="AO39" s="1" t="s">
        <v>630</v>
      </c>
      <c r="AP39" s="1" t="s">
        <v>1132</v>
      </c>
      <c r="AQ39" s="1" t="s">
        <v>1138</v>
      </c>
      <c r="AR39" s="1" t="s">
        <v>1135</v>
      </c>
      <c r="AS39" s="1" t="s">
        <v>1142</v>
      </c>
      <c r="AT39" s="1" t="s">
        <v>1089</v>
      </c>
      <c r="AU39" s="80">
        <f t="shared" si="8"/>
        <v>0</v>
      </c>
      <c r="AV39" s="1" t="s">
        <v>1339</v>
      </c>
      <c r="AW39" s="1"/>
      <c r="AX39" s="1" t="s">
        <v>831</v>
      </c>
      <c r="AY39" s="1">
        <v>4321</v>
      </c>
      <c r="AZ39" s="2">
        <v>44217</v>
      </c>
      <c r="BA39" s="1">
        <v>26121</v>
      </c>
      <c r="BB39" s="2">
        <v>44266</v>
      </c>
      <c r="BC39" s="1" t="s">
        <v>738</v>
      </c>
      <c r="BD39" s="1" t="s">
        <v>1089</v>
      </c>
      <c r="BE39" s="1" t="s">
        <v>1226</v>
      </c>
      <c r="BF39" s="1" t="s">
        <v>1229</v>
      </c>
      <c r="BG39" s="88" t="s">
        <v>1227</v>
      </c>
      <c r="BH39" s="1" t="s">
        <v>1228</v>
      </c>
    </row>
    <row r="40" spans="1:60" ht="71.25" x14ac:dyDescent="0.25">
      <c r="A40" s="1" t="s">
        <v>1097</v>
      </c>
      <c r="B40" s="2">
        <v>44267</v>
      </c>
      <c r="C40" s="1" t="s">
        <v>299</v>
      </c>
      <c r="D40" s="1" t="s">
        <v>74</v>
      </c>
      <c r="E40" s="78">
        <v>19489154</v>
      </c>
      <c r="F40" s="1" t="s">
        <v>219</v>
      </c>
      <c r="G40" s="1" t="s">
        <v>660</v>
      </c>
      <c r="H40" s="1" t="s">
        <v>607</v>
      </c>
      <c r="I40" s="1" t="s">
        <v>810</v>
      </c>
      <c r="J40" s="1" t="s">
        <v>1533</v>
      </c>
      <c r="K40" s="1" t="s">
        <v>1534</v>
      </c>
      <c r="L40" s="1" t="s">
        <v>831</v>
      </c>
      <c r="M40" s="1" t="s">
        <v>831</v>
      </c>
      <c r="N40" s="1" t="s">
        <v>831</v>
      </c>
      <c r="O40" s="1" t="s">
        <v>1122</v>
      </c>
      <c r="P40" s="1">
        <v>9001860880</v>
      </c>
      <c r="Q40" s="1">
        <v>80000960</v>
      </c>
      <c r="R40" s="5">
        <v>26722640</v>
      </c>
      <c r="S40" s="1">
        <v>26721</v>
      </c>
      <c r="T40" s="1"/>
      <c r="U40" s="79"/>
      <c r="V40" s="5">
        <f t="shared" ref="V40:V41" si="10">+R40+U40</f>
        <v>26722640</v>
      </c>
      <c r="W40" s="5">
        <v>0</v>
      </c>
      <c r="X40" s="74">
        <v>0</v>
      </c>
      <c r="Y40" s="80">
        <f t="shared" si="1"/>
        <v>0</v>
      </c>
      <c r="Z40" s="74">
        <f t="shared" si="2"/>
        <v>26722640</v>
      </c>
      <c r="AA40" s="1"/>
      <c r="AB40" s="2">
        <v>44270</v>
      </c>
      <c r="AC40" s="2">
        <v>44530</v>
      </c>
      <c r="AD40" s="2">
        <v>44650</v>
      </c>
      <c r="AE40" s="1"/>
      <c r="AF40" s="1"/>
      <c r="AG40" s="1" t="s">
        <v>608</v>
      </c>
      <c r="AH40" s="1" t="s">
        <v>948</v>
      </c>
      <c r="AI40" s="1">
        <v>71319321</v>
      </c>
      <c r="AJ40" s="1" t="s">
        <v>949</v>
      </c>
      <c r="AK40" s="2">
        <v>44265</v>
      </c>
      <c r="AL40" s="1" t="s">
        <v>611</v>
      </c>
      <c r="AM40" s="1" t="s">
        <v>1133</v>
      </c>
      <c r="AN40" s="2">
        <v>44270</v>
      </c>
      <c r="AO40" s="1" t="s">
        <v>619</v>
      </c>
      <c r="AP40" s="1" t="s">
        <v>1134</v>
      </c>
      <c r="AQ40" s="1" t="s">
        <v>1133</v>
      </c>
      <c r="AR40" s="1" t="s">
        <v>1135</v>
      </c>
      <c r="AS40" s="1" t="s">
        <v>1136</v>
      </c>
      <c r="AT40" s="1" t="s">
        <v>1089</v>
      </c>
      <c r="AU40" s="80">
        <f t="shared" ref="AU40:AU41" si="11">+Y40</f>
        <v>0</v>
      </c>
      <c r="AV40" s="1">
        <v>5100005158</v>
      </c>
      <c r="AW40" s="1"/>
      <c r="AX40" s="1" t="s">
        <v>831</v>
      </c>
      <c r="AY40" s="1">
        <v>6521</v>
      </c>
      <c r="AZ40" s="2">
        <v>44251</v>
      </c>
      <c r="BA40" s="1">
        <v>26721</v>
      </c>
      <c r="BB40" s="2">
        <v>44267</v>
      </c>
      <c r="BC40" s="1" t="s">
        <v>738</v>
      </c>
      <c r="BD40" s="1" t="s">
        <v>1089</v>
      </c>
      <c r="BE40" s="1" t="s">
        <v>1250</v>
      </c>
      <c r="BF40" s="1" t="s">
        <v>1275</v>
      </c>
      <c r="BG40" s="1" t="s">
        <v>1230</v>
      </c>
      <c r="BH40" s="1" t="s">
        <v>1231</v>
      </c>
    </row>
    <row r="41" spans="1:60" ht="175.5" customHeight="1" x14ac:dyDescent="0.25">
      <c r="A41" s="1" t="s">
        <v>1098</v>
      </c>
      <c r="B41" s="2" t="s">
        <v>1544</v>
      </c>
      <c r="C41" s="1" t="s">
        <v>299</v>
      </c>
      <c r="D41" s="1" t="s">
        <v>74</v>
      </c>
      <c r="E41" s="78">
        <v>19489154</v>
      </c>
      <c r="F41" s="1" t="s">
        <v>1084</v>
      </c>
      <c r="G41" s="1" t="s">
        <v>660</v>
      </c>
      <c r="H41" s="1" t="s">
        <v>607</v>
      </c>
      <c r="I41" s="1" t="s">
        <v>1079</v>
      </c>
      <c r="J41" s="1" t="s">
        <v>1522</v>
      </c>
      <c r="K41" s="1" t="s">
        <v>1529</v>
      </c>
      <c r="L41" s="1" t="s">
        <v>831</v>
      </c>
      <c r="M41" s="1" t="s">
        <v>831</v>
      </c>
      <c r="N41" s="1" t="s">
        <v>831</v>
      </c>
      <c r="O41" s="1" t="s">
        <v>1539</v>
      </c>
      <c r="P41" s="1" t="s">
        <v>1540</v>
      </c>
      <c r="Q41" s="1" t="s">
        <v>1541</v>
      </c>
      <c r="R41" s="5">
        <v>12000000</v>
      </c>
      <c r="S41" s="1">
        <v>26621</v>
      </c>
      <c r="T41" s="1"/>
      <c r="U41" s="79"/>
      <c r="V41" s="5">
        <f t="shared" si="10"/>
        <v>12000000</v>
      </c>
      <c r="W41" s="5">
        <v>0</v>
      </c>
      <c r="X41" s="74">
        <v>0</v>
      </c>
      <c r="Y41" s="80">
        <f t="shared" si="1"/>
        <v>0</v>
      </c>
      <c r="Z41" s="74">
        <f t="shared" si="2"/>
        <v>12000000</v>
      </c>
      <c r="AA41" s="1"/>
      <c r="AB41" s="2">
        <v>44279</v>
      </c>
      <c r="AC41" s="2">
        <v>44530</v>
      </c>
      <c r="AD41" s="2">
        <v>44650</v>
      </c>
      <c r="AE41" s="1"/>
      <c r="AF41" s="1"/>
      <c r="AG41" s="1" t="s">
        <v>608</v>
      </c>
      <c r="AH41" s="1" t="s">
        <v>948</v>
      </c>
      <c r="AI41" s="1">
        <v>71319321</v>
      </c>
      <c r="AJ41" s="1" t="s">
        <v>949</v>
      </c>
      <c r="AK41" s="2">
        <v>44265</v>
      </c>
      <c r="AL41" s="1" t="s">
        <v>611</v>
      </c>
      <c r="AM41" s="1" t="s">
        <v>1138</v>
      </c>
      <c r="AN41" s="2">
        <v>44278</v>
      </c>
      <c r="AO41" s="1" t="s">
        <v>971</v>
      </c>
      <c r="AP41" s="1" t="s">
        <v>1542</v>
      </c>
      <c r="AQ41" s="1" t="s">
        <v>1138</v>
      </c>
      <c r="AR41" s="1" t="s">
        <v>1141</v>
      </c>
      <c r="AS41" s="1" t="s">
        <v>1287</v>
      </c>
      <c r="AT41" s="1" t="s">
        <v>1089</v>
      </c>
      <c r="AU41" s="80">
        <f t="shared" si="11"/>
        <v>0</v>
      </c>
      <c r="AV41" s="1" t="s">
        <v>1545</v>
      </c>
      <c r="AW41" s="1" t="s">
        <v>1543</v>
      </c>
      <c r="AX41" s="1" t="s">
        <v>831</v>
      </c>
      <c r="AY41" s="1">
        <v>5821</v>
      </c>
      <c r="AZ41" s="2">
        <v>44223</v>
      </c>
      <c r="BA41" s="1">
        <v>26621</v>
      </c>
      <c r="BB41" s="2">
        <v>44267</v>
      </c>
      <c r="BC41" s="1" t="s">
        <v>738</v>
      </c>
      <c r="BD41" s="1" t="s">
        <v>1089</v>
      </c>
      <c r="BE41" s="1" t="s">
        <v>1232</v>
      </c>
      <c r="BF41" s="1" t="s">
        <v>1276</v>
      </c>
      <c r="BG41" s="88" t="s">
        <v>1233</v>
      </c>
      <c r="BH41" s="1" t="s">
        <v>1234</v>
      </c>
    </row>
    <row r="42" spans="1:60" ht="71.25" x14ac:dyDescent="0.25">
      <c r="A42" s="1" t="s">
        <v>1127</v>
      </c>
      <c r="B42" s="2">
        <v>44267</v>
      </c>
      <c r="C42" s="1" t="s">
        <v>299</v>
      </c>
      <c r="D42" s="1" t="s">
        <v>74</v>
      </c>
      <c r="E42" s="78">
        <v>19489154</v>
      </c>
      <c r="F42" s="1" t="s">
        <v>1137</v>
      </c>
      <c r="G42" s="1" t="s">
        <v>660</v>
      </c>
      <c r="H42" s="1" t="s">
        <v>607</v>
      </c>
      <c r="I42" s="1" t="s">
        <v>1091</v>
      </c>
      <c r="J42" s="1" t="s">
        <v>1522</v>
      </c>
      <c r="K42" s="1" t="s">
        <v>1529</v>
      </c>
      <c r="L42" s="1" t="s">
        <v>831</v>
      </c>
      <c r="M42" s="1" t="s">
        <v>831</v>
      </c>
      <c r="N42" s="1" t="s">
        <v>831</v>
      </c>
      <c r="O42" s="1" t="s">
        <v>1125</v>
      </c>
      <c r="P42" s="1">
        <v>9012870516</v>
      </c>
      <c r="Q42" s="91" t="s">
        <v>1342</v>
      </c>
      <c r="R42" s="5">
        <v>10000000</v>
      </c>
      <c r="S42" s="1">
        <v>28621</v>
      </c>
      <c r="T42" s="1"/>
      <c r="U42" s="79"/>
      <c r="V42" s="5">
        <f t="shared" ref="V42:V43" si="12">+R42+U42</f>
        <v>10000000</v>
      </c>
      <c r="W42" s="5">
        <v>0</v>
      </c>
      <c r="X42" s="74">
        <v>0</v>
      </c>
      <c r="Y42" s="80">
        <f t="shared" si="1"/>
        <v>0</v>
      </c>
      <c r="Z42" s="74">
        <f t="shared" si="2"/>
        <v>10000000</v>
      </c>
      <c r="AA42" s="1"/>
      <c r="AB42" s="2">
        <v>44274</v>
      </c>
      <c r="AC42" s="2">
        <v>44530</v>
      </c>
      <c r="AD42" s="2">
        <v>44650</v>
      </c>
      <c r="AE42" s="1"/>
      <c r="AF42" s="1"/>
      <c r="AG42" s="1" t="s">
        <v>608</v>
      </c>
      <c r="AH42" s="1" t="s">
        <v>1286</v>
      </c>
      <c r="AI42" s="1">
        <v>14469101</v>
      </c>
      <c r="AJ42" s="1" t="s">
        <v>1487</v>
      </c>
      <c r="AK42" s="2">
        <v>44265</v>
      </c>
      <c r="AL42" s="1" t="s">
        <v>611</v>
      </c>
      <c r="AM42" s="1" t="s">
        <v>1138</v>
      </c>
      <c r="AN42" s="2">
        <v>44272</v>
      </c>
      <c r="AO42" s="1" t="s">
        <v>971</v>
      </c>
      <c r="AP42" s="1">
        <v>100136877</v>
      </c>
      <c r="AQ42" s="1" t="s">
        <v>1138</v>
      </c>
      <c r="AR42" s="1" t="s">
        <v>1135</v>
      </c>
      <c r="AS42" s="1" t="s">
        <v>1139</v>
      </c>
      <c r="AT42" s="1" t="s">
        <v>1089</v>
      </c>
      <c r="AU42" s="80">
        <f t="shared" ref="AU42:AU43" si="13">+Y42</f>
        <v>0</v>
      </c>
      <c r="AV42" s="1" t="s">
        <v>1341</v>
      </c>
      <c r="AW42" s="1"/>
      <c r="AX42" s="1" t="s">
        <v>831</v>
      </c>
      <c r="AY42" s="1">
        <v>4021</v>
      </c>
      <c r="AZ42" s="2">
        <v>44215</v>
      </c>
      <c r="BA42" s="1">
        <v>28621</v>
      </c>
      <c r="BB42" s="2">
        <v>44271</v>
      </c>
      <c r="BC42" s="1" t="s">
        <v>738</v>
      </c>
      <c r="BD42" s="1" t="s">
        <v>1089</v>
      </c>
      <c r="BE42" s="1" t="s">
        <v>1235</v>
      </c>
      <c r="BF42" s="1" t="s">
        <v>1277</v>
      </c>
      <c r="BG42" s="89" t="s">
        <v>1236</v>
      </c>
      <c r="BH42" s="1" t="s">
        <v>1237</v>
      </c>
    </row>
    <row r="43" spans="1:60" ht="57" x14ac:dyDescent="0.25">
      <c r="A43" s="1" t="s">
        <v>1288</v>
      </c>
      <c r="B43" s="2">
        <v>44280</v>
      </c>
      <c r="C43" s="1" t="s">
        <v>531</v>
      </c>
      <c r="D43" s="1" t="s">
        <v>74</v>
      </c>
      <c r="E43" s="78">
        <v>19489154</v>
      </c>
      <c r="F43" s="1" t="s">
        <v>1317</v>
      </c>
      <c r="G43" s="1" t="s">
        <v>660</v>
      </c>
      <c r="H43" s="1" t="s">
        <v>607</v>
      </c>
      <c r="I43" s="1" t="s">
        <v>1092</v>
      </c>
      <c r="J43" s="1" t="s">
        <v>1524</v>
      </c>
      <c r="K43" s="1" t="s">
        <v>1525</v>
      </c>
      <c r="L43" s="1" t="s">
        <v>831</v>
      </c>
      <c r="M43" s="1" t="s">
        <v>831</v>
      </c>
      <c r="N43" s="1" t="s">
        <v>831</v>
      </c>
      <c r="O43" s="1" t="s">
        <v>1314</v>
      </c>
      <c r="P43" s="1">
        <v>9012045615</v>
      </c>
      <c r="Q43" s="91" t="s">
        <v>1342</v>
      </c>
      <c r="R43" s="5">
        <v>3150000</v>
      </c>
      <c r="S43" s="1">
        <v>33121</v>
      </c>
      <c r="T43" s="1"/>
      <c r="U43" s="5"/>
      <c r="V43" s="5">
        <f t="shared" si="12"/>
        <v>3150000</v>
      </c>
      <c r="W43" s="5">
        <v>2648000</v>
      </c>
      <c r="X43" s="74">
        <v>2648000</v>
      </c>
      <c r="Y43" s="80">
        <f t="shared" si="1"/>
        <v>0.84063492063492062</v>
      </c>
      <c r="Z43" s="74">
        <f t="shared" si="2"/>
        <v>502000</v>
      </c>
      <c r="AA43" s="1"/>
      <c r="AB43" s="2">
        <v>44286</v>
      </c>
      <c r="AC43" s="2">
        <v>44530</v>
      </c>
      <c r="AD43" s="2">
        <v>44650</v>
      </c>
      <c r="AE43" s="1"/>
      <c r="AF43" s="1"/>
      <c r="AG43" s="1" t="s">
        <v>608</v>
      </c>
      <c r="AH43" s="1" t="s">
        <v>918</v>
      </c>
      <c r="AI43" s="1">
        <v>1110521259</v>
      </c>
      <c r="AJ43" s="1" t="s">
        <v>922</v>
      </c>
      <c r="AK43" s="2">
        <v>44280</v>
      </c>
      <c r="AL43" s="1" t="s">
        <v>611</v>
      </c>
      <c r="AM43" s="1" t="s">
        <v>1138</v>
      </c>
      <c r="AN43" s="2">
        <v>44285</v>
      </c>
      <c r="AO43" s="1" t="s">
        <v>619</v>
      </c>
      <c r="AP43" s="1" t="s">
        <v>1348</v>
      </c>
      <c r="AQ43" s="1" t="s">
        <v>940</v>
      </c>
      <c r="AR43" s="1" t="s">
        <v>947</v>
      </c>
      <c r="AS43" s="1" t="s">
        <v>1323</v>
      </c>
      <c r="AT43" s="1" t="s">
        <v>1319</v>
      </c>
      <c r="AU43" s="1">
        <f t="shared" si="13"/>
        <v>0.84063492063492062</v>
      </c>
      <c r="AV43" s="1">
        <v>4300005771</v>
      </c>
      <c r="AW43" s="1"/>
      <c r="AX43" s="1" t="s">
        <v>831</v>
      </c>
      <c r="AY43" s="1">
        <v>5821</v>
      </c>
      <c r="AZ43" s="2">
        <v>44223</v>
      </c>
      <c r="BA43" s="1">
        <v>33121</v>
      </c>
      <c r="BB43" s="2">
        <v>44280</v>
      </c>
      <c r="BC43" s="1" t="s">
        <v>1318</v>
      </c>
      <c r="BD43" s="1" t="s">
        <v>1319</v>
      </c>
      <c r="BE43" s="1" t="s">
        <v>1320</v>
      </c>
      <c r="BF43" s="1" t="s">
        <v>1321</v>
      </c>
      <c r="BG43" s="96" t="s">
        <v>1322</v>
      </c>
      <c r="BH43" s="1">
        <v>6722684</v>
      </c>
    </row>
    <row r="44" spans="1:60" ht="85.5" x14ac:dyDescent="0.25">
      <c r="A44" s="1" t="s">
        <v>1311</v>
      </c>
      <c r="B44" s="2">
        <v>44284</v>
      </c>
      <c r="C44" s="1" t="s">
        <v>531</v>
      </c>
      <c r="D44" s="1" t="s">
        <v>74</v>
      </c>
      <c r="E44" s="78">
        <v>19489154</v>
      </c>
      <c r="F44" s="1" t="s">
        <v>121</v>
      </c>
      <c r="G44" s="1" t="s">
        <v>232</v>
      </c>
      <c r="H44" s="1" t="s">
        <v>607</v>
      </c>
      <c r="I44" s="1" t="s">
        <v>1312</v>
      </c>
      <c r="J44" s="1" t="s">
        <v>1524</v>
      </c>
      <c r="K44" s="1" t="s">
        <v>1525</v>
      </c>
      <c r="L44" s="1" t="s">
        <v>829</v>
      </c>
      <c r="M44" s="1" t="s">
        <v>830</v>
      </c>
      <c r="N44" s="71">
        <v>44348</v>
      </c>
      <c r="O44" s="1" t="s">
        <v>167</v>
      </c>
      <c r="P44" s="1">
        <v>9007168004</v>
      </c>
      <c r="Q44" s="1">
        <v>80004570</v>
      </c>
      <c r="R44" s="92">
        <v>94580000</v>
      </c>
      <c r="S44" s="1">
        <v>33221</v>
      </c>
      <c r="T44" s="1"/>
      <c r="U44" s="5"/>
      <c r="V44" s="92">
        <v>94580000</v>
      </c>
      <c r="W44" s="5">
        <v>25728000</v>
      </c>
      <c r="X44" s="74">
        <v>12864000</v>
      </c>
      <c r="Y44" s="80">
        <f t="shared" si="1"/>
        <v>0.2720236836540495</v>
      </c>
      <c r="Z44" s="74">
        <f t="shared" si="2"/>
        <v>68852000</v>
      </c>
      <c r="AA44" s="1"/>
      <c r="AB44" s="2">
        <v>44291</v>
      </c>
      <c r="AC44" s="2">
        <v>44530</v>
      </c>
      <c r="AD44" s="2">
        <v>44650</v>
      </c>
      <c r="AE44" s="1"/>
      <c r="AF44" s="1"/>
      <c r="AG44" s="1" t="s">
        <v>608</v>
      </c>
      <c r="AH44" s="1" t="s">
        <v>609</v>
      </c>
      <c r="AI44" s="1">
        <v>1040356604</v>
      </c>
      <c r="AJ44" s="1" t="s">
        <v>1285</v>
      </c>
      <c r="AK44" s="2">
        <v>44284</v>
      </c>
      <c r="AL44" s="1" t="s">
        <v>611</v>
      </c>
      <c r="AM44" s="1" t="s">
        <v>1324</v>
      </c>
      <c r="AN44" s="2">
        <v>44285</v>
      </c>
      <c r="AO44" s="1" t="s">
        <v>619</v>
      </c>
      <c r="AP44" s="1" t="s">
        <v>1349</v>
      </c>
      <c r="AQ44" s="1" t="s">
        <v>1324</v>
      </c>
      <c r="AR44" s="1" t="s">
        <v>1325</v>
      </c>
      <c r="AS44" s="1" t="s">
        <v>1326</v>
      </c>
      <c r="AT44" s="1" t="s">
        <v>763</v>
      </c>
      <c r="AU44" s="1">
        <f t="shared" ref="AU44:AU47" si="14">+Y44</f>
        <v>0.2720236836540495</v>
      </c>
      <c r="AV44" s="1">
        <v>5100005194</v>
      </c>
      <c r="AW44" s="1"/>
      <c r="AX44" s="1" t="s">
        <v>831</v>
      </c>
      <c r="AY44" s="1">
        <v>6821</v>
      </c>
      <c r="AZ44" s="2">
        <v>44259</v>
      </c>
      <c r="BA44" s="1">
        <v>33221</v>
      </c>
      <c r="BB44" s="2">
        <v>44284</v>
      </c>
      <c r="BC44" s="1" t="s">
        <v>247</v>
      </c>
      <c r="BD44" s="1" t="s">
        <v>763</v>
      </c>
      <c r="BE44" s="1" t="s">
        <v>1327</v>
      </c>
      <c r="BF44" s="1" t="s">
        <v>1328</v>
      </c>
      <c r="BG44" s="96" t="s">
        <v>1329</v>
      </c>
      <c r="BH44" s="1">
        <v>3128318104</v>
      </c>
    </row>
    <row r="45" spans="1:60" ht="156.75" x14ac:dyDescent="0.25">
      <c r="A45" s="1" t="s">
        <v>1352</v>
      </c>
      <c r="B45" s="2">
        <v>44300</v>
      </c>
      <c r="C45" s="1" t="s">
        <v>71</v>
      </c>
      <c r="D45" s="1" t="s">
        <v>74</v>
      </c>
      <c r="E45" s="78">
        <v>19489154</v>
      </c>
      <c r="F45" s="1" t="s">
        <v>1356</v>
      </c>
      <c r="G45" s="1" t="s">
        <v>233</v>
      </c>
      <c r="H45" s="1" t="s">
        <v>607</v>
      </c>
      <c r="I45" s="1" t="s">
        <v>1094</v>
      </c>
      <c r="J45" s="1" t="s">
        <v>1522</v>
      </c>
      <c r="K45" s="1" t="s">
        <v>1532</v>
      </c>
      <c r="L45" s="1" t="s">
        <v>978</v>
      </c>
      <c r="M45" s="1" t="s">
        <v>978</v>
      </c>
      <c r="N45" s="1" t="s">
        <v>978</v>
      </c>
      <c r="O45" s="1" t="s">
        <v>574</v>
      </c>
      <c r="P45" s="1">
        <v>217885640</v>
      </c>
      <c r="Q45" s="1">
        <v>80000069</v>
      </c>
      <c r="R45" s="5">
        <v>250000000</v>
      </c>
      <c r="S45" s="1">
        <v>38821</v>
      </c>
      <c r="T45" s="1"/>
      <c r="U45" s="79"/>
      <c r="V45" s="5">
        <f t="shared" ref="V45:V50" si="15">+R45+U45</f>
        <v>250000000</v>
      </c>
      <c r="W45" s="5">
        <v>144829195</v>
      </c>
      <c r="X45" s="74">
        <v>136941055</v>
      </c>
      <c r="Y45" s="80">
        <f t="shared" si="1"/>
        <v>0.57931677999999998</v>
      </c>
      <c r="Z45" s="74">
        <f t="shared" si="2"/>
        <v>105170805</v>
      </c>
      <c r="AA45" s="1"/>
      <c r="AB45" s="2">
        <v>44305</v>
      </c>
      <c r="AC45" s="83">
        <v>44547</v>
      </c>
      <c r="AD45" s="2">
        <v>44668</v>
      </c>
      <c r="AE45" s="1"/>
      <c r="AF45" s="1"/>
      <c r="AG45" s="1" t="s">
        <v>608</v>
      </c>
      <c r="AH45" s="1" t="s">
        <v>1353</v>
      </c>
      <c r="AI45" s="1">
        <v>13850627</v>
      </c>
      <c r="AJ45" s="1" t="s">
        <v>1354</v>
      </c>
      <c r="AK45" s="2">
        <v>44300</v>
      </c>
      <c r="AL45" s="1" t="s">
        <v>611</v>
      </c>
      <c r="AM45" s="1" t="s">
        <v>612</v>
      </c>
      <c r="AN45" s="2">
        <v>44302</v>
      </c>
      <c r="AO45" s="1" t="s">
        <v>622</v>
      </c>
      <c r="AP45" s="1" t="s">
        <v>1357</v>
      </c>
      <c r="AQ45" s="1" t="s">
        <v>612</v>
      </c>
      <c r="AR45" s="1" t="s">
        <v>616</v>
      </c>
      <c r="AS45" s="1" t="s">
        <v>1355</v>
      </c>
      <c r="AT45" s="1" t="s">
        <v>763</v>
      </c>
      <c r="AU45" s="80">
        <f t="shared" si="14"/>
        <v>0.57931677999999998</v>
      </c>
      <c r="AV45" s="1">
        <v>5100005307</v>
      </c>
      <c r="AW45" s="1"/>
      <c r="AX45" s="1" t="s">
        <v>831</v>
      </c>
      <c r="AY45" s="1">
        <v>3621</v>
      </c>
      <c r="AZ45" s="2">
        <v>44228</v>
      </c>
      <c r="BA45" s="1">
        <v>38821</v>
      </c>
      <c r="BB45" s="2">
        <v>44300</v>
      </c>
      <c r="BC45" s="1" t="s">
        <v>247</v>
      </c>
      <c r="BD45" s="1" t="s">
        <v>733</v>
      </c>
      <c r="BE45" s="1" t="s">
        <v>1242</v>
      </c>
      <c r="BF45" s="1" t="s">
        <v>1167</v>
      </c>
      <c r="BG45" s="88" t="s">
        <v>1166</v>
      </c>
      <c r="BH45" s="1" t="s">
        <v>1168</v>
      </c>
    </row>
    <row r="46" spans="1:60" ht="85.5" x14ac:dyDescent="0.25">
      <c r="A46" s="1" t="s">
        <v>1381</v>
      </c>
      <c r="B46" s="2">
        <v>44341</v>
      </c>
      <c r="C46" s="1" t="s">
        <v>531</v>
      </c>
      <c r="D46" s="1" t="s">
        <v>74</v>
      </c>
      <c r="E46" s="78">
        <v>19489154</v>
      </c>
      <c r="F46" s="1" t="s">
        <v>1382</v>
      </c>
      <c r="G46" s="1" t="s">
        <v>660</v>
      </c>
      <c r="H46" s="1" t="s">
        <v>607</v>
      </c>
      <c r="I46" s="1" t="s">
        <v>1127</v>
      </c>
      <c r="J46" s="1" t="s">
        <v>1522</v>
      </c>
      <c r="K46" s="1" t="s">
        <v>1532</v>
      </c>
      <c r="L46" s="1" t="s">
        <v>829</v>
      </c>
      <c r="M46" s="1" t="s">
        <v>830</v>
      </c>
      <c r="N46" s="71">
        <v>44348</v>
      </c>
      <c r="O46" s="1" t="s">
        <v>574</v>
      </c>
      <c r="P46" s="1">
        <v>217885640</v>
      </c>
      <c r="Q46" s="1">
        <v>80000069</v>
      </c>
      <c r="R46" s="5">
        <v>8000000</v>
      </c>
      <c r="S46" s="1">
        <v>49121</v>
      </c>
      <c r="T46" s="1"/>
      <c r="U46" s="79"/>
      <c r="V46" s="5">
        <f t="shared" si="15"/>
        <v>8000000</v>
      </c>
      <c r="W46" s="5">
        <v>866057</v>
      </c>
      <c r="X46" s="74">
        <v>0</v>
      </c>
      <c r="Y46" s="80">
        <f t="shared" si="1"/>
        <v>0.108257125</v>
      </c>
      <c r="Z46" s="74">
        <f t="shared" si="2"/>
        <v>7133943</v>
      </c>
      <c r="AA46" s="1"/>
      <c r="AB46" s="2">
        <v>44344</v>
      </c>
      <c r="AC46" s="2">
        <v>44530</v>
      </c>
      <c r="AD46" s="2">
        <v>44285</v>
      </c>
      <c r="AE46" s="1"/>
      <c r="AF46" s="1"/>
      <c r="AG46" s="1" t="s">
        <v>608</v>
      </c>
      <c r="AH46" s="1" t="s">
        <v>609</v>
      </c>
      <c r="AI46" s="1">
        <v>1040356604</v>
      </c>
      <c r="AJ46" s="1" t="s">
        <v>610</v>
      </c>
      <c r="AK46" s="2">
        <v>44341</v>
      </c>
      <c r="AL46" s="1" t="s">
        <v>611</v>
      </c>
      <c r="AM46" s="1" t="s">
        <v>939</v>
      </c>
      <c r="AN46" s="2">
        <v>44344</v>
      </c>
      <c r="AO46" s="1" t="s">
        <v>622</v>
      </c>
      <c r="AP46" s="2" t="s">
        <v>1483</v>
      </c>
      <c r="AQ46" s="1" t="s">
        <v>939</v>
      </c>
      <c r="AR46" s="1" t="s">
        <v>958</v>
      </c>
      <c r="AS46" s="1" t="s">
        <v>1383</v>
      </c>
      <c r="AT46" s="1" t="s">
        <v>1089</v>
      </c>
      <c r="AU46" s="80">
        <f t="shared" si="14"/>
        <v>0.108257125</v>
      </c>
      <c r="AV46" s="1">
        <v>5100005406</v>
      </c>
      <c r="AW46" s="1"/>
      <c r="AX46" s="1" t="s">
        <v>831</v>
      </c>
      <c r="AY46" s="1">
        <v>7621</v>
      </c>
      <c r="AZ46" s="2">
        <v>44320</v>
      </c>
      <c r="BA46" s="1">
        <v>49121</v>
      </c>
      <c r="BB46" s="2">
        <v>44341</v>
      </c>
      <c r="BC46" s="1" t="s">
        <v>738</v>
      </c>
      <c r="BD46" s="1" t="s">
        <v>1089</v>
      </c>
      <c r="BE46" s="1" t="s">
        <v>1216</v>
      </c>
      <c r="BF46" s="1" t="s">
        <v>1273</v>
      </c>
      <c r="BG46" s="96" t="s">
        <v>1217</v>
      </c>
      <c r="BH46" s="1" t="s">
        <v>1218</v>
      </c>
    </row>
    <row r="47" spans="1:60" ht="114" x14ac:dyDescent="0.25">
      <c r="A47" s="1" t="s">
        <v>1384</v>
      </c>
      <c r="B47" s="2">
        <v>44343</v>
      </c>
      <c r="C47" s="1" t="s">
        <v>71</v>
      </c>
      <c r="D47" s="1" t="s">
        <v>74</v>
      </c>
      <c r="E47" s="78">
        <v>19489154</v>
      </c>
      <c r="F47" s="1" t="s">
        <v>175</v>
      </c>
      <c r="G47" s="1" t="s">
        <v>232</v>
      </c>
      <c r="H47" s="1" t="s">
        <v>607</v>
      </c>
      <c r="I47" s="1" t="s">
        <v>1385</v>
      </c>
      <c r="J47" s="1" t="s">
        <v>1527</v>
      </c>
      <c r="K47" s="1" t="s">
        <v>1535</v>
      </c>
      <c r="L47" s="1" t="s">
        <v>1390</v>
      </c>
      <c r="M47" s="1" t="s">
        <v>830</v>
      </c>
      <c r="N47" s="71">
        <v>44438</v>
      </c>
      <c r="O47" s="1" t="s">
        <v>1391</v>
      </c>
      <c r="P47" s="1">
        <v>8001385066</v>
      </c>
      <c r="Q47" s="1">
        <v>80000107</v>
      </c>
      <c r="R47" s="5">
        <v>957915000</v>
      </c>
      <c r="S47" s="1">
        <v>49621</v>
      </c>
      <c r="T47" s="1"/>
      <c r="U47" s="5"/>
      <c r="V47" s="5">
        <f t="shared" si="15"/>
        <v>957915000</v>
      </c>
      <c r="W47" s="5">
        <v>246711819</v>
      </c>
      <c r="X47" s="74">
        <v>178090166</v>
      </c>
      <c r="Y47" s="80">
        <f t="shared" si="1"/>
        <v>0.25755084636945869</v>
      </c>
      <c r="Z47" s="74">
        <f t="shared" si="2"/>
        <v>711203181</v>
      </c>
      <c r="AA47" s="1"/>
      <c r="AB47" s="2">
        <v>44347</v>
      </c>
      <c r="AC47" s="2">
        <v>44547</v>
      </c>
      <c r="AD47" s="2">
        <v>44668</v>
      </c>
      <c r="AE47" s="1"/>
      <c r="AF47" s="1"/>
      <c r="AG47" s="1" t="s">
        <v>608</v>
      </c>
      <c r="AH47" s="1" t="s">
        <v>859</v>
      </c>
      <c r="AI47" s="1">
        <v>43264043</v>
      </c>
      <c r="AJ47" s="1" t="s">
        <v>610</v>
      </c>
      <c r="AK47" s="2">
        <v>44343</v>
      </c>
      <c r="AL47" s="1" t="s">
        <v>611</v>
      </c>
      <c r="AM47" s="1" t="s">
        <v>939</v>
      </c>
      <c r="AN47" s="2">
        <v>44343</v>
      </c>
      <c r="AO47" s="1" t="s">
        <v>619</v>
      </c>
      <c r="AP47" s="2" t="s">
        <v>1485</v>
      </c>
      <c r="AQ47" s="1" t="s">
        <v>1392</v>
      </c>
      <c r="AR47" s="1" t="s">
        <v>1393</v>
      </c>
      <c r="AS47" s="1" t="s">
        <v>1394</v>
      </c>
      <c r="AT47" s="1" t="s">
        <v>1395</v>
      </c>
      <c r="AU47" s="80">
        <f t="shared" si="14"/>
        <v>0.25755084636945869</v>
      </c>
      <c r="AV47" s="1">
        <v>5100005405</v>
      </c>
      <c r="AW47" s="1"/>
      <c r="AX47" s="1" t="s">
        <v>831</v>
      </c>
      <c r="AY47" s="1">
        <v>6021</v>
      </c>
      <c r="AZ47" s="2">
        <v>44266</v>
      </c>
      <c r="BA47" s="1">
        <v>49621</v>
      </c>
      <c r="BB47" s="2">
        <v>44343</v>
      </c>
      <c r="BC47" s="1" t="s">
        <v>1396</v>
      </c>
      <c r="BD47" s="1" t="s">
        <v>1395</v>
      </c>
      <c r="BE47" s="95" t="s">
        <v>1397</v>
      </c>
      <c r="BF47" s="1" t="s">
        <v>1398</v>
      </c>
      <c r="BG47" s="96" t="s">
        <v>1399</v>
      </c>
      <c r="BH47" s="1">
        <v>5402620</v>
      </c>
    </row>
    <row r="48" spans="1:60" ht="99.75" x14ac:dyDescent="0.25">
      <c r="A48" s="1" t="s">
        <v>1388</v>
      </c>
      <c r="B48" s="2">
        <v>44343</v>
      </c>
      <c r="C48" s="1" t="s">
        <v>71</v>
      </c>
      <c r="D48" s="1" t="s">
        <v>74</v>
      </c>
      <c r="E48" s="78">
        <v>19489154</v>
      </c>
      <c r="F48" s="1" t="s">
        <v>175</v>
      </c>
      <c r="G48" s="1" t="s">
        <v>232</v>
      </c>
      <c r="H48" s="1" t="s">
        <v>607</v>
      </c>
      <c r="I48" s="1" t="s">
        <v>1386</v>
      </c>
      <c r="J48" s="1" t="s">
        <v>1524</v>
      </c>
      <c r="K48" s="1" t="s">
        <v>1525</v>
      </c>
      <c r="L48" s="1" t="s">
        <v>1390</v>
      </c>
      <c r="M48" s="1" t="s">
        <v>830</v>
      </c>
      <c r="N48" s="71">
        <v>44438</v>
      </c>
      <c r="O48" s="1" t="s">
        <v>1400</v>
      </c>
      <c r="P48" s="1">
        <v>8060074958</v>
      </c>
      <c r="Q48" s="1">
        <v>80000156</v>
      </c>
      <c r="R48" s="5">
        <v>30000000</v>
      </c>
      <c r="S48" s="1">
        <v>49721</v>
      </c>
      <c r="T48" s="1"/>
      <c r="U48" s="5"/>
      <c r="V48" s="5">
        <f t="shared" si="15"/>
        <v>30000000</v>
      </c>
      <c r="W48" s="5">
        <v>0</v>
      </c>
      <c r="X48" s="74">
        <v>0</v>
      </c>
      <c r="Y48" s="80">
        <f t="shared" si="1"/>
        <v>0</v>
      </c>
      <c r="Z48" s="74">
        <f t="shared" si="2"/>
        <v>30000000</v>
      </c>
      <c r="AA48" s="1"/>
      <c r="AB48" s="2">
        <v>44349</v>
      </c>
      <c r="AC48" s="2">
        <v>44547</v>
      </c>
      <c r="AD48" s="2">
        <v>44668</v>
      </c>
      <c r="AE48" s="1"/>
      <c r="AF48" s="1"/>
      <c r="AG48" s="1" t="s">
        <v>608</v>
      </c>
      <c r="AH48" s="1" t="s">
        <v>859</v>
      </c>
      <c r="AI48" s="1">
        <v>43264043</v>
      </c>
      <c r="AJ48" s="1" t="s">
        <v>610</v>
      </c>
      <c r="AK48" s="2">
        <v>44343</v>
      </c>
      <c r="AL48" s="1" t="s">
        <v>611</v>
      </c>
      <c r="AM48" s="1" t="s">
        <v>939</v>
      </c>
      <c r="AN48" s="2">
        <v>44349</v>
      </c>
      <c r="AO48" s="1" t="s">
        <v>619</v>
      </c>
      <c r="AP48" s="1" t="s">
        <v>1512</v>
      </c>
      <c r="AQ48" s="1" t="s">
        <v>1392</v>
      </c>
      <c r="AR48" s="1" t="s">
        <v>1393</v>
      </c>
      <c r="AS48" s="1" t="s">
        <v>1402</v>
      </c>
      <c r="AT48" s="1" t="s">
        <v>1403</v>
      </c>
      <c r="AU48" s="80">
        <f t="shared" ref="AU48:AU50" si="16">+Y48</f>
        <v>0</v>
      </c>
      <c r="AV48" s="1">
        <v>400004989</v>
      </c>
      <c r="AW48" s="1"/>
      <c r="AX48" s="1" t="s">
        <v>831</v>
      </c>
      <c r="AY48" s="1">
        <v>7121</v>
      </c>
      <c r="AZ48" s="2">
        <v>44266</v>
      </c>
      <c r="BA48" s="1">
        <v>49721</v>
      </c>
      <c r="BB48" s="2">
        <v>44343</v>
      </c>
      <c r="BC48" s="1" t="s">
        <v>1408</v>
      </c>
      <c r="BD48" s="1" t="s">
        <v>1404</v>
      </c>
      <c r="BE48" s="1" t="s">
        <v>1405</v>
      </c>
      <c r="BF48" s="1" t="s">
        <v>1406</v>
      </c>
      <c r="BG48" s="96" t="s">
        <v>1407</v>
      </c>
      <c r="BH48" s="1">
        <v>8110044</v>
      </c>
    </row>
    <row r="49" spans="1:60" ht="99.75" x14ac:dyDescent="0.25">
      <c r="A49" s="1" t="s">
        <v>1389</v>
      </c>
      <c r="B49" s="2">
        <v>44343</v>
      </c>
      <c r="C49" s="1" t="s">
        <v>71</v>
      </c>
      <c r="D49" s="1" t="s">
        <v>74</v>
      </c>
      <c r="E49" s="78">
        <v>19489154</v>
      </c>
      <c r="F49" s="1" t="s">
        <v>175</v>
      </c>
      <c r="G49" s="1" t="s">
        <v>232</v>
      </c>
      <c r="H49" s="1" t="s">
        <v>607</v>
      </c>
      <c r="I49" s="1" t="s">
        <v>1387</v>
      </c>
      <c r="J49" s="1" t="s">
        <v>1524</v>
      </c>
      <c r="K49" s="1" t="s">
        <v>1525</v>
      </c>
      <c r="L49" s="1" t="s">
        <v>1390</v>
      </c>
      <c r="M49" s="1" t="s">
        <v>830</v>
      </c>
      <c r="N49" s="71">
        <v>44438</v>
      </c>
      <c r="O49" s="1" t="s">
        <v>1401</v>
      </c>
      <c r="P49" s="1">
        <v>9004641344</v>
      </c>
      <c r="Q49" s="1">
        <v>80003320</v>
      </c>
      <c r="R49" s="5">
        <v>25000000</v>
      </c>
      <c r="S49" s="1">
        <v>49821</v>
      </c>
      <c r="T49" s="1"/>
      <c r="U49" s="5"/>
      <c r="V49" s="5">
        <f t="shared" si="15"/>
        <v>25000000</v>
      </c>
      <c r="W49" s="5">
        <v>10000020</v>
      </c>
      <c r="X49" s="74">
        <v>0</v>
      </c>
      <c r="Y49" s="80">
        <f t="shared" si="1"/>
        <v>0.40000079999999999</v>
      </c>
      <c r="Z49" s="74">
        <f t="shared" si="2"/>
        <v>14999980</v>
      </c>
      <c r="AA49" s="1"/>
      <c r="AB49" s="2">
        <v>44347</v>
      </c>
      <c r="AC49" s="2">
        <v>44547</v>
      </c>
      <c r="AD49" s="2">
        <v>44668</v>
      </c>
      <c r="AE49" s="1"/>
      <c r="AF49" s="1"/>
      <c r="AG49" s="1" t="s">
        <v>608</v>
      </c>
      <c r="AH49" s="1" t="s">
        <v>859</v>
      </c>
      <c r="AI49" s="1">
        <v>43264043</v>
      </c>
      <c r="AJ49" s="1" t="s">
        <v>610</v>
      </c>
      <c r="AK49" s="2">
        <v>44343</v>
      </c>
      <c r="AL49" s="1" t="s">
        <v>611</v>
      </c>
      <c r="AM49" s="1" t="s">
        <v>939</v>
      </c>
      <c r="AN49" s="2">
        <v>44347</v>
      </c>
      <c r="AO49" s="1" t="s">
        <v>619</v>
      </c>
      <c r="AP49" s="1" t="s">
        <v>1484</v>
      </c>
      <c r="AQ49" s="1" t="s">
        <v>1392</v>
      </c>
      <c r="AR49" s="1" t="s">
        <v>1393</v>
      </c>
      <c r="AS49" s="1" t="s">
        <v>1409</v>
      </c>
      <c r="AT49" s="1" t="s">
        <v>1410</v>
      </c>
      <c r="AU49" s="80">
        <f t="shared" si="16"/>
        <v>0.40000079999999999</v>
      </c>
      <c r="AV49" s="1">
        <v>400004987</v>
      </c>
      <c r="AW49" s="98"/>
      <c r="AX49" s="1" t="s">
        <v>831</v>
      </c>
      <c r="AY49" s="1">
        <v>7121</v>
      </c>
      <c r="AZ49" s="2">
        <v>44266</v>
      </c>
      <c r="BA49" s="1">
        <v>49821</v>
      </c>
      <c r="BB49" s="2">
        <v>44343</v>
      </c>
      <c r="BC49" s="1" t="s">
        <v>1411</v>
      </c>
      <c r="BD49" s="1" t="s">
        <v>1319</v>
      </c>
      <c r="BE49" s="1" t="s">
        <v>1412</v>
      </c>
      <c r="BF49" s="1" t="s">
        <v>1413</v>
      </c>
      <c r="BG49" s="96" t="s">
        <v>1414</v>
      </c>
      <c r="BH49" s="1" t="s">
        <v>1415</v>
      </c>
    </row>
    <row r="50" spans="1:60" ht="85.5" x14ac:dyDescent="0.25">
      <c r="A50" s="1" t="s">
        <v>1481</v>
      </c>
      <c r="B50" s="2">
        <v>44347</v>
      </c>
      <c r="C50" s="1" t="s">
        <v>531</v>
      </c>
      <c r="D50" s="1" t="s">
        <v>74</v>
      </c>
      <c r="E50" s="78">
        <v>19489154</v>
      </c>
      <c r="F50" s="1" t="s">
        <v>1423</v>
      </c>
      <c r="G50" s="1" t="s">
        <v>660</v>
      </c>
      <c r="H50" s="1" t="s">
        <v>826</v>
      </c>
      <c r="I50" s="1" t="s">
        <v>1288</v>
      </c>
      <c r="J50" s="1" t="s">
        <v>1522</v>
      </c>
      <c r="K50" s="1" t="s">
        <v>1529</v>
      </c>
      <c r="L50" s="1" t="s">
        <v>831</v>
      </c>
      <c r="M50" s="1" t="s">
        <v>831</v>
      </c>
      <c r="N50" s="1" t="s">
        <v>831</v>
      </c>
      <c r="O50" s="2" t="s">
        <v>1486</v>
      </c>
      <c r="P50" s="1">
        <v>10937579059</v>
      </c>
      <c r="Q50" s="1">
        <v>80003618</v>
      </c>
      <c r="R50" s="5">
        <v>17272000</v>
      </c>
      <c r="S50" s="1">
        <v>49921</v>
      </c>
      <c r="T50" s="1"/>
      <c r="U50" s="5"/>
      <c r="V50" s="5">
        <f t="shared" si="15"/>
        <v>17272000</v>
      </c>
      <c r="W50" s="5">
        <v>0</v>
      </c>
      <c r="X50" s="74">
        <v>0</v>
      </c>
      <c r="Y50" s="80">
        <f t="shared" si="1"/>
        <v>0</v>
      </c>
      <c r="Z50" s="74">
        <f t="shared" si="2"/>
        <v>17272000</v>
      </c>
      <c r="AA50" s="1"/>
      <c r="AB50" s="2">
        <v>44350</v>
      </c>
      <c r="AC50" s="2">
        <v>44530</v>
      </c>
      <c r="AD50" s="2">
        <v>44650</v>
      </c>
      <c r="AE50" s="1"/>
      <c r="AF50" s="1"/>
      <c r="AG50" s="1" t="s">
        <v>608</v>
      </c>
      <c r="AH50" s="1" t="s">
        <v>948</v>
      </c>
      <c r="AI50" s="1">
        <v>71319321</v>
      </c>
      <c r="AJ50" s="1" t="s">
        <v>949</v>
      </c>
      <c r="AK50" s="2">
        <v>44347</v>
      </c>
      <c r="AL50" s="1" t="s">
        <v>611</v>
      </c>
      <c r="AM50" s="1" t="s">
        <v>1488</v>
      </c>
      <c r="AN50" s="2">
        <v>44350</v>
      </c>
      <c r="AO50" s="1" t="s">
        <v>619</v>
      </c>
      <c r="AP50" s="1" t="s">
        <v>1513</v>
      </c>
      <c r="AQ50" s="1" t="s">
        <v>940</v>
      </c>
      <c r="AR50" s="1" t="s">
        <v>947</v>
      </c>
      <c r="AS50" s="1" t="s">
        <v>1489</v>
      </c>
      <c r="AT50" s="1" t="s">
        <v>763</v>
      </c>
      <c r="AU50" s="1">
        <f t="shared" si="16"/>
        <v>0</v>
      </c>
      <c r="AV50" s="1" t="s">
        <v>1510</v>
      </c>
      <c r="AW50" s="1"/>
      <c r="AX50" s="1" t="s">
        <v>831</v>
      </c>
      <c r="AY50" s="1">
        <v>7921</v>
      </c>
      <c r="AZ50" s="2">
        <v>44335</v>
      </c>
      <c r="BA50" s="1">
        <v>49921</v>
      </c>
      <c r="BB50" s="2">
        <v>44347</v>
      </c>
      <c r="BC50" s="1" t="s">
        <v>247</v>
      </c>
      <c r="BD50" s="1" t="s">
        <v>733</v>
      </c>
      <c r="BE50" s="99" t="s">
        <v>1492</v>
      </c>
      <c r="BF50" s="1" t="s">
        <v>1490</v>
      </c>
      <c r="BG50" s="100" t="s">
        <v>1491</v>
      </c>
      <c r="BH50" s="101">
        <v>3203975534</v>
      </c>
    </row>
    <row r="51" spans="1:60" ht="114" x14ac:dyDescent="0.25">
      <c r="A51" s="1" t="s">
        <v>1520</v>
      </c>
      <c r="B51" s="2">
        <v>44343</v>
      </c>
      <c r="C51" s="1" t="s">
        <v>531</v>
      </c>
      <c r="D51" s="1" t="s">
        <v>74</v>
      </c>
      <c r="E51" s="78">
        <v>19489154</v>
      </c>
      <c r="F51" s="1" t="s">
        <v>1518</v>
      </c>
      <c r="G51" s="1" t="s">
        <v>232</v>
      </c>
      <c r="H51" s="1" t="s">
        <v>607</v>
      </c>
      <c r="I51" s="1" t="s">
        <v>1311</v>
      </c>
      <c r="J51" s="1" t="s">
        <v>163</v>
      </c>
      <c r="K51" s="1" t="s">
        <v>163</v>
      </c>
      <c r="L51" s="1" t="s">
        <v>1390</v>
      </c>
      <c r="M51" s="1" t="s">
        <v>830</v>
      </c>
      <c r="N51" s="71">
        <v>44438</v>
      </c>
      <c r="O51" s="1" t="s">
        <v>163</v>
      </c>
      <c r="P51" s="1" t="s">
        <v>163</v>
      </c>
      <c r="Q51" s="1" t="s">
        <v>163</v>
      </c>
      <c r="R51" s="5">
        <v>70000000</v>
      </c>
      <c r="S51" s="1" t="s">
        <v>163</v>
      </c>
      <c r="T51" s="1"/>
      <c r="U51" s="5"/>
      <c r="V51" s="5">
        <f t="shared" ref="V51" si="17">+R51+U51</f>
        <v>70000000</v>
      </c>
      <c r="W51" s="1" t="s">
        <v>163</v>
      </c>
      <c r="X51" s="74">
        <v>0</v>
      </c>
      <c r="Y51" s="80" t="e">
        <f t="shared" si="1"/>
        <v>#VALUE!</v>
      </c>
      <c r="Z51" s="74">
        <v>0</v>
      </c>
      <c r="AA51" s="1"/>
      <c r="AB51" s="1" t="s">
        <v>163</v>
      </c>
      <c r="AC51" s="1" t="s">
        <v>163</v>
      </c>
      <c r="AD51" s="1" t="s">
        <v>163</v>
      </c>
      <c r="AE51" s="1"/>
      <c r="AF51" s="1"/>
      <c r="AG51" s="1" t="s">
        <v>163</v>
      </c>
      <c r="AH51" s="1" t="s">
        <v>859</v>
      </c>
      <c r="AI51" s="1">
        <v>43264043</v>
      </c>
      <c r="AJ51" s="1" t="s">
        <v>610</v>
      </c>
      <c r="AK51" s="2"/>
      <c r="AL51" s="1" t="s">
        <v>611</v>
      </c>
      <c r="AM51" s="1" t="s">
        <v>939</v>
      </c>
      <c r="AN51" s="1" t="s">
        <v>163</v>
      </c>
      <c r="AO51" s="1" t="s">
        <v>619</v>
      </c>
      <c r="AP51" s="1" t="s">
        <v>163</v>
      </c>
      <c r="AQ51" s="1" t="s">
        <v>1392</v>
      </c>
      <c r="AR51" s="1" t="s">
        <v>1536</v>
      </c>
      <c r="AS51" s="1" t="s">
        <v>1537</v>
      </c>
      <c r="AT51" s="1" t="s">
        <v>1521</v>
      </c>
      <c r="AU51" s="80" t="e">
        <f t="shared" ref="AU51:AV51" si="18">+Y51</f>
        <v>#VALUE!</v>
      </c>
      <c r="AV51" s="80">
        <f t="shared" si="18"/>
        <v>0</v>
      </c>
      <c r="AW51" s="1"/>
      <c r="AX51" s="1" t="s">
        <v>831</v>
      </c>
      <c r="AY51" s="80" t="s">
        <v>163</v>
      </c>
      <c r="AZ51" s="80" t="s">
        <v>163</v>
      </c>
      <c r="BA51" s="80" t="s">
        <v>163</v>
      </c>
      <c r="BB51" s="80" t="s">
        <v>163</v>
      </c>
      <c r="BC51" s="80" t="s">
        <v>163</v>
      </c>
      <c r="BD51" s="80" t="s">
        <v>163</v>
      </c>
      <c r="BE51" s="80" t="s">
        <v>163</v>
      </c>
      <c r="BF51" s="80" t="s">
        <v>163</v>
      </c>
      <c r="BG51" s="80" t="s">
        <v>163</v>
      </c>
      <c r="BH51" s="80" t="s">
        <v>163</v>
      </c>
    </row>
    <row r="52" spans="1:60" x14ac:dyDescent="0.25">
      <c r="R52" s="84">
        <f>SUM(R1:R51)</f>
        <v>8159102836.46</v>
      </c>
      <c r="U52" s="84">
        <f>SUM(U1:U51)</f>
        <v>30071166</v>
      </c>
      <c r="V52" s="84">
        <f>SUM(V1:V51)</f>
        <v>8189174002.46</v>
      </c>
      <c r="W52" s="84">
        <f>SUM(W1:W51)</f>
        <v>3433507145</v>
      </c>
      <c r="X52" s="84">
        <f>SUM(X1:X51)</f>
        <v>2427004088</v>
      </c>
      <c r="Z52" s="84">
        <f>SUM(Z1:Z51)</f>
        <v>4685666857.46</v>
      </c>
      <c r="AA52" s="84">
        <f>SUM(AA1:AA51)</f>
        <v>1676</v>
      </c>
    </row>
    <row r="71" spans="36:36" x14ac:dyDescent="0.25">
      <c r="AJ71" s="104"/>
    </row>
    <row r="1048261" spans="4:5" x14ac:dyDescent="0.25">
      <c r="D1048261" s="1"/>
      <c r="E1048261" s="78"/>
    </row>
  </sheetData>
  <autoFilter ref="A1:BK52"/>
  <sortState ref="A2:AY34">
    <sortCondition ref="A2:A34"/>
  </sortState>
  <hyperlinks>
    <hyperlink ref="BG3" r:id="rId1" display="licitaciones@yubarta.com"/>
    <hyperlink ref="BG4" r:id="rId2" display="licitaciones@yubarta.com"/>
    <hyperlink ref="BG2" r:id="rId3"/>
    <hyperlink ref="BG5" r:id="rId4"/>
    <hyperlink ref="BG6" r:id="rId5" display="h.mariangiapartado2013@gmail.com"/>
    <hyperlink ref="BG7" r:id="rId6" display="scoronado@colombina.com"/>
    <hyperlink ref="BG8" r:id="rId7"/>
    <hyperlink ref="BG9" r:id="rId8" display="nelsyvega@hotmail.com "/>
    <hyperlink ref="BG10" r:id="rId9"/>
    <hyperlink ref="BG11" r:id="rId10"/>
    <hyperlink ref="BG12" r:id="rId11"/>
    <hyperlink ref="BG13" r:id="rId12" display="jorge_bustamante@comestiblesdan.com.co  "/>
    <hyperlink ref="BG14" r:id="rId13"/>
    <hyperlink ref="BG16" r:id="rId14"/>
    <hyperlink ref="BG17" r:id="rId15" display="Contabilidad@elzarzal.com "/>
    <hyperlink ref="BG20" r:id="rId16"/>
    <hyperlink ref="BG21" r:id="rId17"/>
    <hyperlink ref="BG22" r:id="rId18"/>
    <hyperlink ref="BG23" r:id="rId19"/>
    <hyperlink ref="BG24" r:id="rId20"/>
    <hyperlink ref="BG25" r:id="rId21"/>
    <hyperlink ref="BG26" r:id="rId22"/>
    <hyperlink ref="BG27" r:id="rId23"/>
    <hyperlink ref="BG28" r:id="rId24"/>
    <hyperlink ref="BG29" r:id="rId25"/>
    <hyperlink ref="BG30" r:id="rId26"/>
    <hyperlink ref="BG31" r:id="rId27"/>
    <hyperlink ref="BG33" r:id="rId28"/>
    <hyperlink ref="BG34" r:id="rId29"/>
    <hyperlink ref="BG35" r:id="rId30"/>
    <hyperlink ref="BG37" r:id="rId31"/>
    <hyperlink ref="BG38" r:id="rId32"/>
    <hyperlink ref="BG39" r:id="rId33" display="njudiciales@grupo-exito.com"/>
    <hyperlink ref="BG41" r:id="rId34"/>
    <hyperlink ref="BG36" r:id="rId35"/>
    <hyperlink ref="BG32" r:id="rId36"/>
    <hyperlink ref="BG42" r:id="rId37"/>
    <hyperlink ref="BG43" r:id="rId38"/>
    <hyperlink ref="BG44" r:id="rId39"/>
    <hyperlink ref="BG45" r:id="rId40"/>
    <hyperlink ref="BG46" r:id="rId41"/>
    <hyperlink ref="BG47" r:id="rId42"/>
    <hyperlink ref="BG48" r:id="rId43"/>
    <hyperlink ref="BG49" r:id="rId44"/>
    <hyperlink ref="BG50" r:id="rId45"/>
  </hyperlinks>
  <pageMargins left="0.7" right="0.7" top="0.75" bottom="0.75" header="0.3" footer="0.3"/>
  <pageSetup orientation="portrait" r:id="rId4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
  <sheetViews>
    <sheetView zoomScale="55" zoomScaleNormal="55" workbookViewId="0"/>
  </sheetViews>
  <sheetFormatPr baseColWidth="10" defaultColWidth="26.625" defaultRowHeight="14.25" x14ac:dyDescent="0.2"/>
  <cols>
    <col min="1" max="1" width="15.625" style="11" bestFit="1" customWidth="1"/>
    <col min="2" max="2" width="24.125" style="11" customWidth="1"/>
    <col min="3" max="3" width="34.25" style="11" customWidth="1"/>
    <col min="4" max="4" width="27.375" style="11" customWidth="1"/>
    <col min="5" max="5" width="26.625" style="11" customWidth="1"/>
    <col min="6" max="6" width="42.75" style="11" customWidth="1"/>
    <col min="7" max="7" width="31" style="11" customWidth="1"/>
    <col min="8" max="8" width="26.625" style="11" customWidth="1"/>
    <col min="9" max="9" width="29.875" style="11" customWidth="1"/>
    <col min="10" max="10" width="21.375" style="11" customWidth="1"/>
    <col min="11" max="11" width="33.125" style="11" customWidth="1"/>
    <col min="12" max="12" width="20.375" style="11" customWidth="1"/>
    <col min="13" max="13" width="49.5" style="11" customWidth="1"/>
    <col min="14" max="14" width="16.125" style="11" customWidth="1"/>
    <col min="15" max="15" width="25.625" style="20" customWidth="1"/>
    <col min="16" max="16" width="12.125" style="11" customWidth="1"/>
    <col min="17" max="17" width="26.75" style="11" customWidth="1"/>
    <col min="18" max="18" width="29.625" style="20" customWidth="1"/>
    <col min="19" max="19" width="24.5" style="20" customWidth="1"/>
    <col min="20" max="20" width="31.5" style="16" customWidth="1"/>
    <col min="21" max="21" width="27" style="16" customWidth="1"/>
    <col min="22" max="22" width="26" style="11" customWidth="1"/>
    <col min="23" max="23" width="21.5" style="16" customWidth="1"/>
    <col min="24" max="24" width="23.25" style="11" customWidth="1"/>
    <col min="25" max="25" width="24.625" style="11" customWidth="1"/>
    <col min="26" max="26" width="28.75" style="11" customWidth="1"/>
    <col min="27" max="27" width="29.625" style="11" customWidth="1"/>
    <col min="28" max="28" width="26.75" style="11" customWidth="1"/>
    <col min="29" max="29" width="13.125" style="11" customWidth="1"/>
    <col min="30" max="30" width="24.375" style="11" customWidth="1"/>
    <col min="31" max="31" width="37.875" style="11" customWidth="1"/>
    <col min="32" max="32" width="16.125" style="11" customWidth="1"/>
    <col min="33" max="33" width="42" style="11" customWidth="1"/>
    <col min="34" max="34" width="21.375" style="11" customWidth="1"/>
    <col min="35" max="37" width="30.875" style="11" customWidth="1"/>
    <col min="38" max="38" width="35.375" style="11" customWidth="1"/>
    <col min="39" max="39" width="65.125" style="11" customWidth="1"/>
    <col min="40" max="42" width="30.875" style="11" customWidth="1"/>
    <col min="43" max="43" width="26.125" style="11" customWidth="1"/>
    <col min="44" max="44" width="25.25" style="11" customWidth="1"/>
    <col min="45" max="45" width="30.625" style="11" customWidth="1"/>
    <col min="46" max="46" width="67" style="11" customWidth="1"/>
    <col min="47" max="47" width="28.5" style="11" customWidth="1"/>
    <col min="48" max="50" width="26.625" style="10" customWidth="1"/>
    <col min="51" max="51" width="26.625" style="10" hidden="1" customWidth="1"/>
    <col min="52" max="16384" width="26.625" style="10"/>
  </cols>
  <sheetData>
    <row r="1" spans="1:52" s="7" customFormat="1" ht="105" x14ac:dyDescent="0.25">
      <c r="A1" s="6" t="s">
        <v>28</v>
      </c>
      <c r="B1" s="6" t="s">
        <v>59</v>
      </c>
      <c r="C1" s="6" t="s">
        <v>32</v>
      </c>
      <c r="D1" s="6" t="s">
        <v>60</v>
      </c>
      <c r="E1" s="6" t="s">
        <v>61</v>
      </c>
      <c r="F1" s="6" t="s">
        <v>4</v>
      </c>
      <c r="G1" s="6" t="s">
        <v>29</v>
      </c>
      <c r="H1" s="6" t="s">
        <v>31</v>
      </c>
      <c r="I1" s="6" t="s">
        <v>30</v>
      </c>
      <c r="J1" s="6" t="s">
        <v>34</v>
      </c>
      <c r="K1" s="6" t="s">
        <v>35</v>
      </c>
      <c r="L1" s="6" t="s">
        <v>36</v>
      </c>
      <c r="M1" s="6" t="s">
        <v>11</v>
      </c>
      <c r="N1" s="6" t="s">
        <v>33</v>
      </c>
      <c r="O1" s="6" t="s">
        <v>37</v>
      </c>
      <c r="P1" s="6" t="s">
        <v>38</v>
      </c>
      <c r="Q1" s="6" t="s">
        <v>63</v>
      </c>
      <c r="R1" s="6" t="s">
        <v>39</v>
      </c>
      <c r="S1" s="6" t="s">
        <v>240</v>
      </c>
      <c r="T1" s="6" t="s">
        <v>244</v>
      </c>
      <c r="U1" s="6" t="s">
        <v>40</v>
      </c>
      <c r="V1" s="6" t="s">
        <v>66</v>
      </c>
      <c r="W1" s="6" t="s">
        <v>41</v>
      </c>
      <c r="X1" s="6" t="s">
        <v>42</v>
      </c>
      <c r="Y1" s="6" t="s">
        <v>43</v>
      </c>
      <c r="Z1" s="6" t="s">
        <v>44</v>
      </c>
      <c r="AA1" s="6" t="s">
        <v>45</v>
      </c>
      <c r="AB1" s="6" t="s">
        <v>64</v>
      </c>
      <c r="AC1" s="6" t="s">
        <v>46</v>
      </c>
      <c r="AD1" s="6" t="s">
        <v>47</v>
      </c>
      <c r="AE1" s="6" t="s">
        <v>248</v>
      </c>
      <c r="AF1" s="6" t="s">
        <v>33</v>
      </c>
      <c r="AG1" s="6" t="s">
        <v>65</v>
      </c>
      <c r="AH1" s="6" t="s">
        <v>48</v>
      </c>
      <c r="AI1" s="6" t="s">
        <v>49</v>
      </c>
      <c r="AJ1" s="6" t="s">
        <v>62</v>
      </c>
      <c r="AK1" s="6" t="s">
        <v>50</v>
      </c>
      <c r="AL1" s="6" t="s">
        <v>51</v>
      </c>
      <c r="AM1" s="6" t="s">
        <v>52</v>
      </c>
      <c r="AN1" s="6" t="s">
        <v>53</v>
      </c>
      <c r="AO1" s="6" t="s">
        <v>54</v>
      </c>
      <c r="AP1" s="6" t="s">
        <v>55</v>
      </c>
      <c r="AQ1" s="6" t="s">
        <v>67</v>
      </c>
      <c r="AR1" s="6" t="s">
        <v>68</v>
      </c>
      <c r="AS1" s="6" t="s">
        <v>56</v>
      </c>
      <c r="AT1" s="6" t="s">
        <v>57</v>
      </c>
      <c r="AU1" s="6" t="s">
        <v>58</v>
      </c>
      <c r="AV1" s="21" t="s">
        <v>6</v>
      </c>
      <c r="AW1" s="21" t="s">
        <v>245</v>
      </c>
      <c r="AX1" s="21" t="s">
        <v>246</v>
      </c>
      <c r="AY1" s="26" t="s">
        <v>249</v>
      </c>
    </row>
    <row r="2" spans="1:52" s="72" customFormat="1" ht="171" x14ac:dyDescent="0.25">
      <c r="A2" s="1" t="s">
        <v>77</v>
      </c>
      <c r="B2" s="2">
        <v>43864</v>
      </c>
      <c r="C2" s="1" t="s">
        <v>71</v>
      </c>
      <c r="D2" s="1" t="s">
        <v>74</v>
      </c>
      <c r="E2" s="73">
        <v>19489154</v>
      </c>
      <c r="F2" s="3" t="s">
        <v>109</v>
      </c>
      <c r="G2" s="3" t="s">
        <v>233</v>
      </c>
      <c r="H2" s="1" t="s">
        <v>607</v>
      </c>
      <c r="I2" s="1" t="s">
        <v>88</v>
      </c>
      <c r="J2" s="1" t="s">
        <v>976</v>
      </c>
      <c r="K2" s="1" t="s">
        <v>977</v>
      </c>
      <c r="L2" s="2">
        <v>43918</v>
      </c>
      <c r="M2" s="1" t="s">
        <v>158</v>
      </c>
      <c r="N2" s="1">
        <v>217885640</v>
      </c>
      <c r="O2" s="5">
        <v>400000000</v>
      </c>
      <c r="P2" s="1" t="s">
        <v>1292</v>
      </c>
      <c r="Q2" s="2" t="s">
        <v>983</v>
      </c>
      <c r="R2" s="5">
        <v>160000000</v>
      </c>
      <c r="S2" s="5">
        <f t="shared" ref="S2:S19" si="0">+O2+R2</f>
        <v>560000000</v>
      </c>
      <c r="T2" s="74">
        <v>560000000</v>
      </c>
      <c r="U2" s="74">
        <v>560000000</v>
      </c>
      <c r="V2" s="93">
        <f>+T2/S2</f>
        <v>1</v>
      </c>
      <c r="W2" s="74">
        <v>0</v>
      </c>
      <c r="X2" s="74">
        <v>0</v>
      </c>
      <c r="Y2" s="2">
        <v>43866</v>
      </c>
      <c r="Z2" s="2">
        <v>44165</v>
      </c>
      <c r="AA2" s="2">
        <v>44340</v>
      </c>
      <c r="AB2" s="2" t="s">
        <v>1374</v>
      </c>
      <c r="AC2" s="2" t="s">
        <v>1375</v>
      </c>
      <c r="AD2" s="1" t="s">
        <v>1336</v>
      </c>
      <c r="AE2" s="1" t="s">
        <v>979</v>
      </c>
      <c r="AF2" s="1">
        <v>1040356604</v>
      </c>
      <c r="AG2" s="1" t="s">
        <v>610</v>
      </c>
      <c r="AH2" s="2">
        <v>43864</v>
      </c>
      <c r="AI2" s="1" t="s">
        <v>611</v>
      </c>
      <c r="AJ2" s="1" t="s">
        <v>612</v>
      </c>
      <c r="AK2" s="2">
        <v>43866</v>
      </c>
      <c r="AL2" s="1" t="s">
        <v>622</v>
      </c>
      <c r="AM2" s="1" t="s">
        <v>986</v>
      </c>
      <c r="AN2" s="1" t="s">
        <v>612</v>
      </c>
      <c r="AO2" s="1" t="s">
        <v>836</v>
      </c>
      <c r="AP2" s="1" t="s">
        <v>987</v>
      </c>
      <c r="AQ2" s="1"/>
      <c r="AR2" s="75">
        <v>0.99987000000000004</v>
      </c>
      <c r="AS2" s="1">
        <v>5100004094</v>
      </c>
      <c r="AT2" s="1" t="s">
        <v>1495</v>
      </c>
      <c r="AU2" s="1" t="s">
        <v>978</v>
      </c>
      <c r="AV2" s="33">
        <v>2620</v>
      </c>
      <c r="AW2" s="33" t="s">
        <v>247</v>
      </c>
      <c r="AX2" s="1" t="s">
        <v>982</v>
      </c>
      <c r="AY2" s="33" t="s">
        <v>988</v>
      </c>
    </row>
    <row r="3" spans="1:52" s="72" customFormat="1" ht="199.5" x14ac:dyDescent="0.25">
      <c r="A3" s="1" t="s">
        <v>78</v>
      </c>
      <c r="B3" s="2">
        <v>43864</v>
      </c>
      <c r="C3" s="1" t="s">
        <v>917</v>
      </c>
      <c r="D3" s="1" t="s">
        <v>74</v>
      </c>
      <c r="E3" s="73">
        <v>19489154</v>
      </c>
      <c r="F3" s="3" t="s">
        <v>111</v>
      </c>
      <c r="G3" s="3" t="s">
        <v>233</v>
      </c>
      <c r="H3" s="1" t="s">
        <v>607</v>
      </c>
      <c r="I3" s="1" t="s">
        <v>90</v>
      </c>
      <c r="J3" s="1" t="s">
        <v>976</v>
      </c>
      <c r="K3" s="1" t="s">
        <v>977</v>
      </c>
      <c r="L3" s="2">
        <v>43918</v>
      </c>
      <c r="M3" s="1" t="s">
        <v>159</v>
      </c>
      <c r="N3" s="1">
        <v>416878683</v>
      </c>
      <c r="O3" s="5">
        <v>220000000</v>
      </c>
      <c r="P3" s="1" t="s">
        <v>1293</v>
      </c>
      <c r="Q3" s="2" t="s">
        <v>983</v>
      </c>
      <c r="R3" s="5">
        <v>70000000</v>
      </c>
      <c r="S3" s="5">
        <f t="shared" si="0"/>
        <v>290000000</v>
      </c>
      <c r="T3" s="74">
        <v>289999680</v>
      </c>
      <c r="U3" s="74">
        <v>289999680</v>
      </c>
      <c r="V3" s="93">
        <f t="shared" ref="V3:V19" si="1">+T3/S3</f>
        <v>0.99999889655172414</v>
      </c>
      <c r="W3" s="74">
        <v>320</v>
      </c>
      <c r="X3" s="74">
        <v>320</v>
      </c>
      <c r="Y3" s="2">
        <v>43868</v>
      </c>
      <c r="Z3" s="2">
        <v>44165</v>
      </c>
      <c r="AA3" s="2">
        <v>44306</v>
      </c>
      <c r="AB3" s="2" t="s">
        <v>1374</v>
      </c>
      <c r="AC3" s="2" t="s">
        <v>1376</v>
      </c>
      <c r="AD3" s="1" t="s">
        <v>1336</v>
      </c>
      <c r="AE3" s="1" t="s">
        <v>979</v>
      </c>
      <c r="AF3" s="1">
        <v>1040356604</v>
      </c>
      <c r="AG3" s="1" t="s">
        <v>610</v>
      </c>
      <c r="AH3" s="2">
        <v>43864</v>
      </c>
      <c r="AI3" s="1" t="s">
        <v>611</v>
      </c>
      <c r="AJ3" s="1" t="s">
        <v>612</v>
      </c>
      <c r="AK3" s="2">
        <v>43867</v>
      </c>
      <c r="AL3" s="1" t="s">
        <v>622</v>
      </c>
      <c r="AM3" s="1" t="s">
        <v>990</v>
      </c>
      <c r="AN3" s="1" t="s">
        <v>612</v>
      </c>
      <c r="AO3" s="1" t="s">
        <v>989</v>
      </c>
      <c r="AP3" s="1" t="s">
        <v>991</v>
      </c>
      <c r="AQ3" s="1"/>
      <c r="AR3" s="75">
        <v>0.99987000000000004</v>
      </c>
      <c r="AS3" s="1">
        <v>5100004099</v>
      </c>
      <c r="AT3" s="1" t="s">
        <v>1496</v>
      </c>
      <c r="AU3" s="1" t="s">
        <v>978</v>
      </c>
      <c r="AV3" s="33">
        <v>3020</v>
      </c>
      <c r="AW3" s="33" t="s">
        <v>974</v>
      </c>
      <c r="AX3" s="1" t="s">
        <v>992</v>
      </c>
      <c r="AY3" s="33"/>
    </row>
    <row r="4" spans="1:52" s="72" customFormat="1" ht="199.5" x14ac:dyDescent="0.25">
      <c r="A4" s="1" t="s">
        <v>142</v>
      </c>
      <c r="B4" s="2">
        <v>43864</v>
      </c>
      <c r="C4" s="1" t="s">
        <v>917</v>
      </c>
      <c r="D4" s="1" t="s">
        <v>74</v>
      </c>
      <c r="E4" s="73">
        <v>19489154</v>
      </c>
      <c r="F4" s="3" t="s">
        <v>112</v>
      </c>
      <c r="G4" s="3" t="s">
        <v>233</v>
      </c>
      <c r="H4" s="1" t="s">
        <v>607</v>
      </c>
      <c r="I4" s="1" t="s">
        <v>91</v>
      </c>
      <c r="J4" s="1" t="s">
        <v>976</v>
      </c>
      <c r="K4" s="1" t="s">
        <v>977</v>
      </c>
      <c r="L4" s="2">
        <v>43918</v>
      </c>
      <c r="M4" s="1" t="s">
        <v>158</v>
      </c>
      <c r="N4" s="1">
        <v>217885640</v>
      </c>
      <c r="O4" s="5">
        <v>110997857</v>
      </c>
      <c r="P4" s="1" t="s">
        <v>1294</v>
      </c>
      <c r="Q4" s="2" t="s">
        <v>993</v>
      </c>
      <c r="R4" s="5">
        <v>55000000</v>
      </c>
      <c r="S4" s="5">
        <f t="shared" si="0"/>
        <v>165997857</v>
      </c>
      <c r="T4" s="74">
        <v>165997757</v>
      </c>
      <c r="U4" s="74">
        <v>165997757</v>
      </c>
      <c r="V4" s="93">
        <f t="shared" si="1"/>
        <v>0.99999939758258449</v>
      </c>
      <c r="W4" s="74">
        <v>100</v>
      </c>
      <c r="X4" s="74">
        <v>100</v>
      </c>
      <c r="Y4" s="2">
        <v>43866</v>
      </c>
      <c r="Z4" s="2">
        <v>44165</v>
      </c>
      <c r="AA4" s="2">
        <v>44280</v>
      </c>
      <c r="AB4" s="2" t="s">
        <v>993</v>
      </c>
      <c r="AC4" s="2" t="s">
        <v>984</v>
      </c>
      <c r="AD4" s="1" t="s">
        <v>1336</v>
      </c>
      <c r="AE4" s="1" t="s">
        <v>979</v>
      </c>
      <c r="AF4" s="1">
        <v>1040356604</v>
      </c>
      <c r="AG4" s="1" t="s">
        <v>610</v>
      </c>
      <c r="AH4" s="2">
        <v>43864</v>
      </c>
      <c r="AI4" s="1" t="s">
        <v>611</v>
      </c>
      <c r="AJ4" s="1" t="s">
        <v>612</v>
      </c>
      <c r="AK4" s="2">
        <v>43866</v>
      </c>
      <c r="AL4" s="1" t="s">
        <v>622</v>
      </c>
      <c r="AM4" s="1" t="s">
        <v>994</v>
      </c>
      <c r="AN4" s="1" t="s">
        <v>612</v>
      </c>
      <c r="AO4" s="1" t="s">
        <v>989</v>
      </c>
      <c r="AP4" s="1" t="s">
        <v>995</v>
      </c>
      <c r="AQ4" s="1"/>
      <c r="AR4" s="75">
        <v>0.99987000000000004</v>
      </c>
      <c r="AS4" s="1">
        <v>5100004093</v>
      </c>
      <c r="AT4" s="1" t="s">
        <v>1335</v>
      </c>
      <c r="AU4" s="1" t="s">
        <v>978</v>
      </c>
      <c r="AV4" s="33">
        <v>3120</v>
      </c>
      <c r="AW4" s="1" t="s">
        <v>247</v>
      </c>
      <c r="AX4" s="1" t="s">
        <v>982</v>
      </c>
      <c r="AY4" s="33"/>
    </row>
    <row r="5" spans="1:52" s="72" customFormat="1" ht="185.25" x14ac:dyDescent="0.25">
      <c r="A5" s="1" t="s">
        <v>143</v>
      </c>
      <c r="B5" s="2">
        <v>43864</v>
      </c>
      <c r="C5" s="1" t="s">
        <v>917</v>
      </c>
      <c r="D5" s="1" t="s">
        <v>74</v>
      </c>
      <c r="E5" s="73">
        <v>19489154</v>
      </c>
      <c r="F5" s="3" t="s">
        <v>113</v>
      </c>
      <c r="G5" s="3" t="s">
        <v>233</v>
      </c>
      <c r="H5" s="1" t="s">
        <v>607</v>
      </c>
      <c r="I5" s="1" t="s">
        <v>92</v>
      </c>
      <c r="J5" s="1" t="s">
        <v>976</v>
      </c>
      <c r="K5" s="1" t="s">
        <v>977</v>
      </c>
      <c r="L5" s="2">
        <v>43918</v>
      </c>
      <c r="M5" s="1" t="s">
        <v>158</v>
      </c>
      <c r="N5" s="1">
        <v>217885640</v>
      </c>
      <c r="O5" s="5">
        <v>340000000</v>
      </c>
      <c r="P5" s="1" t="s">
        <v>1295</v>
      </c>
      <c r="Q5" s="2" t="s">
        <v>993</v>
      </c>
      <c r="R5" s="5">
        <f>113000000+57000000</f>
        <v>170000000</v>
      </c>
      <c r="S5" s="5">
        <f t="shared" si="0"/>
        <v>510000000</v>
      </c>
      <c r="T5" s="74">
        <v>509999940</v>
      </c>
      <c r="U5" s="74">
        <v>509999940</v>
      </c>
      <c r="V5" s="93">
        <f t="shared" si="1"/>
        <v>0.99999988235294113</v>
      </c>
      <c r="W5" s="74">
        <v>60</v>
      </c>
      <c r="X5" s="74">
        <v>60</v>
      </c>
      <c r="Y5" s="2">
        <v>43871</v>
      </c>
      <c r="Z5" s="2">
        <v>44165</v>
      </c>
      <c r="AA5" s="2">
        <v>44280</v>
      </c>
      <c r="AB5" s="2" t="s">
        <v>996</v>
      </c>
      <c r="AC5" s="2" t="s">
        <v>984</v>
      </c>
      <c r="AD5" s="1" t="s">
        <v>1336</v>
      </c>
      <c r="AE5" s="1" t="s">
        <v>979</v>
      </c>
      <c r="AF5" s="1">
        <v>1040356604</v>
      </c>
      <c r="AG5" s="1" t="s">
        <v>610</v>
      </c>
      <c r="AH5" s="2">
        <v>43864</v>
      </c>
      <c r="AI5" s="1" t="s">
        <v>611</v>
      </c>
      <c r="AJ5" s="1" t="s">
        <v>612</v>
      </c>
      <c r="AK5" s="2">
        <v>43868</v>
      </c>
      <c r="AL5" s="1" t="s">
        <v>622</v>
      </c>
      <c r="AM5" s="1" t="s">
        <v>997</v>
      </c>
      <c r="AN5" s="1" t="s">
        <v>612</v>
      </c>
      <c r="AO5" s="1" t="s">
        <v>989</v>
      </c>
      <c r="AP5" s="1" t="s">
        <v>998</v>
      </c>
      <c r="AQ5" s="1"/>
      <c r="AR5" s="75">
        <v>0.99987000000000004</v>
      </c>
      <c r="AS5" s="1">
        <v>5100004107</v>
      </c>
      <c r="AT5" s="1" t="s">
        <v>1338</v>
      </c>
      <c r="AU5" s="1" t="s">
        <v>978</v>
      </c>
      <c r="AV5" s="33">
        <v>2420</v>
      </c>
      <c r="AW5" s="1" t="s">
        <v>247</v>
      </c>
      <c r="AX5" s="1" t="s">
        <v>982</v>
      </c>
      <c r="AY5" s="33"/>
    </row>
    <row r="6" spans="1:52" s="72" customFormat="1" ht="185.25" x14ac:dyDescent="0.25">
      <c r="A6" s="1" t="s">
        <v>80</v>
      </c>
      <c r="B6" s="2">
        <v>43864</v>
      </c>
      <c r="C6" s="1" t="s">
        <v>917</v>
      </c>
      <c r="D6" s="1" t="s">
        <v>74</v>
      </c>
      <c r="E6" s="73">
        <v>19489154</v>
      </c>
      <c r="F6" s="3" t="s">
        <v>115</v>
      </c>
      <c r="G6" s="3" t="s">
        <v>232</v>
      </c>
      <c r="H6" s="1" t="s">
        <v>607</v>
      </c>
      <c r="I6" s="1" t="s">
        <v>97</v>
      </c>
      <c r="J6" s="1" t="s">
        <v>976</v>
      </c>
      <c r="K6" s="1" t="s">
        <v>977</v>
      </c>
      <c r="L6" s="2">
        <v>43918</v>
      </c>
      <c r="M6" s="1" t="s">
        <v>1000</v>
      </c>
      <c r="N6" s="1">
        <v>8909200014</v>
      </c>
      <c r="O6" s="5">
        <v>635000000</v>
      </c>
      <c r="P6" s="1" t="s">
        <v>1296</v>
      </c>
      <c r="Q6" s="2" t="s">
        <v>1001</v>
      </c>
      <c r="R6" s="5">
        <f>10000000+150000000</f>
        <v>160000000</v>
      </c>
      <c r="S6" s="5">
        <f t="shared" si="0"/>
        <v>795000000</v>
      </c>
      <c r="T6" s="74">
        <v>795000000</v>
      </c>
      <c r="U6" s="74">
        <v>795000000</v>
      </c>
      <c r="V6" s="93">
        <f t="shared" si="1"/>
        <v>1</v>
      </c>
      <c r="W6" s="74">
        <v>0</v>
      </c>
      <c r="X6" s="74">
        <v>0</v>
      </c>
      <c r="Y6" s="2">
        <v>43866</v>
      </c>
      <c r="Z6" s="2">
        <v>44165</v>
      </c>
      <c r="AA6" s="2">
        <v>44306</v>
      </c>
      <c r="AB6" s="2" t="s">
        <v>1377</v>
      </c>
      <c r="AC6" s="2" t="s">
        <v>1378</v>
      </c>
      <c r="AD6" s="1" t="s">
        <v>1336</v>
      </c>
      <c r="AE6" s="1" t="s">
        <v>979</v>
      </c>
      <c r="AF6" s="1">
        <v>1040356604</v>
      </c>
      <c r="AG6" s="1" t="s">
        <v>610</v>
      </c>
      <c r="AH6" s="2">
        <v>43864</v>
      </c>
      <c r="AI6" s="1" t="s">
        <v>611</v>
      </c>
      <c r="AJ6" s="1" t="s">
        <v>612</v>
      </c>
      <c r="AK6" s="2">
        <v>43865</v>
      </c>
      <c r="AL6" s="1" t="s">
        <v>1002</v>
      </c>
      <c r="AM6" s="1" t="s">
        <v>1003</v>
      </c>
      <c r="AN6" s="1" t="s">
        <v>612</v>
      </c>
      <c r="AO6" s="1" t="s">
        <v>836</v>
      </c>
      <c r="AP6" s="1" t="s">
        <v>1004</v>
      </c>
      <c r="AQ6" s="1"/>
      <c r="AR6" s="75">
        <v>0.99987000000000004</v>
      </c>
      <c r="AS6" s="1">
        <v>5100004096</v>
      </c>
      <c r="AT6" s="1" t="s">
        <v>1497</v>
      </c>
      <c r="AU6" s="1" t="s">
        <v>978</v>
      </c>
      <c r="AV6" s="33">
        <v>3720</v>
      </c>
      <c r="AW6" s="1" t="s">
        <v>247</v>
      </c>
      <c r="AX6" s="1" t="s">
        <v>982</v>
      </c>
      <c r="AY6" s="33" t="s">
        <v>988</v>
      </c>
    </row>
    <row r="7" spans="1:52" s="72" customFormat="1" ht="242.25" x14ac:dyDescent="0.25">
      <c r="A7" s="1" t="s">
        <v>81</v>
      </c>
      <c r="B7" s="2">
        <v>43865</v>
      </c>
      <c r="C7" s="1" t="s">
        <v>71</v>
      </c>
      <c r="D7" s="1" t="s">
        <v>74</v>
      </c>
      <c r="E7" s="73">
        <v>19489154</v>
      </c>
      <c r="F7" s="3" t="s">
        <v>116</v>
      </c>
      <c r="G7" s="3" t="s">
        <v>232</v>
      </c>
      <c r="H7" s="1" t="s">
        <v>607</v>
      </c>
      <c r="I7" s="1" t="s">
        <v>98</v>
      </c>
      <c r="J7" s="1" t="s">
        <v>976</v>
      </c>
      <c r="K7" s="1" t="s">
        <v>977</v>
      </c>
      <c r="L7" s="2">
        <v>43918</v>
      </c>
      <c r="M7" s="1" t="s">
        <v>161</v>
      </c>
      <c r="N7" s="1">
        <v>708102891</v>
      </c>
      <c r="O7" s="5">
        <v>1170000000</v>
      </c>
      <c r="P7" s="1" t="s">
        <v>1297</v>
      </c>
      <c r="Q7" s="2" t="s">
        <v>983</v>
      </c>
      <c r="R7" s="5">
        <v>450000000</v>
      </c>
      <c r="S7" s="5">
        <f t="shared" si="0"/>
        <v>1620000000</v>
      </c>
      <c r="T7" s="74">
        <v>1589620015</v>
      </c>
      <c r="U7" s="74">
        <v>1589620015</v>
      </c>
      <c r="V7" s="93">
        <f t="shared" si="1"/>
        <v>0.98124692283950621</v>
      </c>
      <c r="W7" s="74">
        <v>30379985</v>
      </c>
      <c r="X7" s="74">
        <v>30379985</v>
      </c>
      <c r="Y7" s="2">
        <v>43868</v>
      </c>
      <c r="Z7" s="2">
        <v>44165</v>
      </c>
      <c r="AA7" s="2">
        <v>44340</v>
      </c>
      <c r="AB7" s="2" t="s">
        <v>1374</v>
      </c>
      <c r="AC7" s="2" t="s">
        <v>1375</v>
      </c>
      <c r="AD7" s="1" t="s">
        <v>1336</v>
      </c>
      <c r="AE7" s="1" t="s">
        <v>979</v>
      </c>
      <c r="AF7" s="1">
        <v>1040356604</v>
      </c>
      <c r="AG7" s="1" t="s">
        <v>610</v>
      </c>
      <c r="AH7" s="2">
        <v>43865</v>
      </c>
      <c r="AI7" s="1" t="s">
        <v>611</v>
      </c>
      <c r="AJ7" s="1" t="s">
        <v>612</v>
      </c>
      <c r="AK7" s="2">
        <v>43867</v>
      </c>
      <c r="AL7" s="1" t="s">
        <v>1002</v>
      </c>
      <c r="AM7" s="1" t="s">
        <v>1005</v>
      </c>
      <c r="AN7" s="1" t="s">
        <v>612</v>
      </c>
      <c r="AO7" s="1" t="s">
        <v>836</v>
      </c>
      <c r="AP7" s="1" t="s">
        <v>1006</v>
      </c>
      <c r="AQ7" s="1"/>
      <c r="AR7" s="75">
        <v>0.99987000000000004</v>
      </c>
      <c r="AS7" s="1" t="s">
        <v>1007</v>
      </c>
      <c r="AT7" s="1" t="s">
        <v>1498</v>
      </c>
      <c r="AU7" s="1" t="s">
        <v>978</v>
      </c>
      <c r="AV7" s="33">
        <v>3520</v>
      </c>
      <c r="AW7" s="1" t="s">
        <v>247</v>
      </c>
      <c r="AX7" s="1" t="s">
        <v>982</v>
      </c>
      <c r="AY7" s="33"/>
      <c r="AZ7" s="103"/>
    </row>
    <row r="8" spans="1:52" s="72" customFormat="1" ht="185.25" x14ac:dyDescent="0.25">
      <c r="A8" s="1" t="s">
        <v>103</v>
      </c>
      <c r="B8" s="2">
        <v>43868</v>
      </c>
      <c r="C8" s="1" t="s">
        <v>71</v>
      </c>
      <c r="D8" s="1" t="s">
        <v>74</v>
      </c>
      <c r="E8" s="73">
        <v>19489154</v>
      </c>
      <c r="F8" s="3" t="s">
        <v>117</v>
      </c>
      <c r="G8" s="3" t="s">
        <v>232</v>
      </c>
      <c r="H8" s="1" t="s">
        <v>607</v>
      </c>
      <c r="I8" s="1" t="s">
        <v>99</v>
      </c>
      <c r="J8" s="1" t="s">
        <v>976</v>
      </c>
      <c r="K8" s="1" t="s">
        <v>977</v>
      </c>
      <c r="L8" s="2">
        <v>43918</v>
      </c>
      <c r="M8" s="1" t="s">
        <v>162</v>
      </c>
      <c r="N8" s="1">
        <v>8909084935</v>
      </c>
      <c r="O8" s="5">
        <v>770000000</v>
      </c>
      <c r="P8" s="1" t="s">
        <v>1298</v>
      </c>
      <c r="Q8" s="2" t="s">
        <v>983</v>
      </c>
      <c r="R8" s="5">
        <f>110000000+250000000</f>
        <v>360000000</v>
      </c>
      <c r="S8" s="5">
        <f t="shared" si="0"/>
        <v>1130000000</v>
      </c>
      <c r="T8" s="74">
        <v>1130000000</v>
      </c>
      <c r="U8" s="74">
        <v>1130000000</v>
      </c>
      <c r="V8" s="93">
        <f t="shared" si="1"/>
        <v>1</v>
      </c>
      <c r="W8" s="74">
        <v>0</v>
      </c>
      <c r="X8" s="74">
        <v>0</v>
      </c>
      <c r="Y8" s="2">
        <v>43871</v>
      </c>
      <c r="Z8" s="2">
        <v>44165</v>
      </c>
      <c r="AA8" s="2">
        <v>44340</v>
      </c>
      <c r="AB8" s="2" t="s">
        <v>1374</v>
      </c>
      <c r="AC8" s="2" t="s">
        <v>1375</v>
      </c>
      <c r="AD8" s="1" t="s">
        <v>1336</v>
      </c>
      <c r="AE8" s="1" t="s">
        <v>979</v>
      </c>
      <c r="AF8" s="1">
        <v>1040356604</v>
      </c>
      <c r="AG8" s="1" t="s">
        <v>610</v>
      </c>
      <c r="AH8" s="2">
        <v>43868</v>
      </c>
      <c r="AI8" s="1" t="s">
        <v>611</v>
      </c>
      <c r="AJ8" s="1" t="s">
        <v>612</v>
      </c>
      <c r="AK8" s="2">
        <v>43868</v>
      </c>
      <c r="AL8" s="1" t="s">
        <v>1002</v>
      </c>
      <c r="AM8" s="1" t="s">
        <v>1008</v>
      </c>
      <c r="AN8" s="1" t="s">
        <v>612</v>
      </c>
      <c r="AO8" s="1" t="s">
        <v>836</v>
      </c>
      <c r="AP8" s="1" t="s">
        <v>1009</v>
      </c>
      <c r="AQ8" s="1"/>
      <c r="AR8" s="75">
        <v>0.99987000000000004</v>
      </c>
      <c r="AS8" s="1">
        <v>5100004111</v>
      </c>
      <c r="AT8" s="1" t="s">
        <v>1499</v>
      </c>
      <c r="AU8" s="1" t="s">
        <v>978</v>
      </c>
      <c r="AV8" s="33">
        <v>4120</v>
      </c>
      <c r="AW8" s="33" t="s">
        <v>247</v>
      </c>
      <c r="AX8" s="1" t="s">
        <v>982</v>
      </c>
      <c r="AY8" s="33" t="s">
        <v>988</v>
      </c>
    </row>
    <row r="9" spans="1:52" s="72" customFormat="1" ht="199.5" x14ac:dyDescent="0.25">
      <c r="A9" s="1" t="s">
        <v>105</v>
      </c>
      <c r="B9" s="2">
        <v>43872</v>
      </c>
      <c r="C9" s="1" t="s">
        <v>71</v>
      </c>
      <c r="D9" s="1" t="s">
        <v>74</v>
      </c>
      <c r="E9" s="73">
        <v>19489154</v>
      </c>
      <c r="F9" s="3" t="s">
        <v>119</v>
      </c>
      <c r="G9" s="3" t="s">
        <v>69</v>
      </c>
      <c r="H9" s="1" t="s">
        <v>607</v>
      </c>
      <c r="I9" s="1" t="s">
        <v>77</v>
      </c>
      <c r="J9" s="1" t="s">
        <v>976</v>
      </c>
      <c r="K9" s="1" t="s">
        <v>977</v>
      </c>
      <c r="L9" s="2">
        <v>43918</v>
      </c>
      <c r="M9" s="1" t="s">
        <v>150</v>
      </c>
      <c r="N9" s="1">
        <v>9011621857</v>
      </c>
      <c r="O9" s="5">
        <v>36000000</v>
      </c>
      <c r="P9" s="1" t="s">
        <v>1299</v>
      </c>
      <c r="Q9" s="2" t="s">
        <v>983</v>
      </c>
      <c r="R9" s="5">
        <f>7000000+10000000</f>
        <v>17000000</v>
      </c>
      <c r="S9" s="5">
        <f t="shared" si="0"/>
        <v>53000000</v>
      </c>
      <c r="T9" s="74">
        <v>53000000</v>
      </c>
      <c r="U9" s="74">
        <v>53000000</v>
      </c>
      <c r="V9" s="93">
        <f t="shared" si="1"/>
        <v>1</v>
      </c>
      <c r="W9" s="74">
        <v>0</v>
      </c>
      <c r="X9" s="74">
        <v>0</v>
      </c>
      <c r="Y9" s="2">
        <v>43875</v>
      </c>
      <c r="Z9" s="2">
        <v>44165</v>
      </c>
      <c r="AA9" s="2">
        <v>44340</v>
      </c>
      <c r="AB9" s="2" t="s">
        <v>1374</v>
      </c>
      <c r="AC9" s="2" t="s">
        <v>1376</v>
      </c>
      <c r="AD9" s="1" t="s">
        <v>1336</v>
      </c>
      <c r="AE9" s="1" t="s">
        <v>979</v>
      </c>
      <c r="AF9" s="1">
        <v>1040356604</v>
      </c>
      <c r="AG9" s="1" t="s">
        <v>610</v>
      </c>
      <c r="AH9" s="2">
        <v>43872</v>
      </c>
      <c r="AI9" s="1" t="s">
        <v>611</v>
      </c>
      <c r="AJ9" s="1" t="s">
        <v>612</v>
      </c>
      <c r="AK9" s="2">
        <v>43875</v>
      </c>
      <c r="AL9" s="1" t="s">
        <v>1002</v>
      </c>
      <c r="AM9" s="1" t="s">
        <v>1010</v>
      </c>
      <c r="AN9" s="1" t="s">
        <v>612</v>
      </c>
      <c r="AO9" s="1" t="s">
        <v>981</v>
      </c>
      <c r="AP9" s="1" t="s">
        <v>1011</v>
      </c>
      <c r="AQ9" s="1"/>
      <c r="AR9" s="75">
        <v>0.99987000000000004</v>
      </c>
      <c r="AS9" s="1" t="s">
        <v>1012</v>
      </c>
      <c r="AT9" s="1" t="s">
        <v>1500</v>
      </c>
      <c r="AU9" s="1" t="s">
        <v>978</v>
      </c>
      <c r="AV9" s="33">
        <v>3320</v>
      </c>
      <c r="AW9" s="1" t="s">
        <v>247</v>
      </c>
      <c r="AX9" s="1" t="s">
        <v>982</v>
      </c>
      <c r="AY9" s="33"/>
    </row>
    <row r="10" spans="1:52" s="72" customFormat="1" ht="409.5" x14ac:dyDescent="0.25">
      <c r="A10" s="1" t="s">
        <v>106</v>
      </c>
      <c r="B10" s="2">
        <v>43872</v>
      </c>
      <c r="C10" s="1" t="s">
        <v>917</v>
      </c>
      <c r="D10" s="1" t="s">
        <v>74</v>
      </c>
      <c r="E10" s="73">
        <v>19489154</v>
      </c>
      <c r="F10" s="3" t="s">
        <v>120</v>
      </c>
      <c r="G10" s="3" t="s">
        <v>70</v>
      </c>
      <c r="H10" s="1" t="s">
        <v>607</v>
      </c>
      <c r="I10" s="1" t="s">
        <v>101</v>
      </c>
      <c r="J10" s="1" t="s">
        <v>976</v>
      </c>
      <c r="K10" s="1" t="s">
        <v>977</v>
      </c>
      <c r="L10" s="2">
        <v>43918</v>
      </c>
      <c r="M10" s="1" t="s">
        <v>590</v>
      </c>
      <c r="N10" s="1">
        <v>217885640</v>
      </c>
      <c r="O10" s="5">
        <v>1300000000</v>
      </c>
      <c r="P10" s="1" t="s">
        <v>1300</v>
      </c>
      <c r="Q10" s="1">
        <v>0</v>
      </c>
      <c r="R10" s="5">
        <v>223000000</v>
      </c>
      <c r="S10" s="5">
        <f t="shared" si="0"/>
        <v>1523000000</v>
      </c>
      <c r="T10" s="74">
        <v>1497983460</v>
      </c>
      <c r="U10" s="74">
        <v>1497983460</v>
      </c>
      <c r="V10" s="93">
        <f t="shared" si="1"/>
        <v>0.98357416940249509</v>
      </c>
      <c r="W10" s="74">
        <v>25016540</v>
      </c>
      <c r="X10" s="74">
        <v>25016540</v>
      </c>
      <c r="Y10" s="2">
        <v>43875</v>
      </c>
      <c r="Z10" s="2">
        <v>44165</v>
      </c>
      <c r="AA10" s="2">
        <v>44280</v>
      </c>
      <c r="AB10" s="2" t="s">
        <v>1013</v>
      </c>
      <c r="AC10" s="2" t="s">
        <v>984</v>
      </c>
      <c r="AD10" s="1" t="s">
        <v>1336</v>
      </c>
      <c r="AE10" s="1" t="s">
        <v>979</v>
      </c>
      <c r="AF10" s="1">
        <v>1040356604</v>
      </c>
      <c r="AG10" s="1" t="s">
        <v>610</v>
      </c>
      <c r="AH10" s="2">
        <v>43872</v>
      </c>
      <c r="AI10" s="1" t="s">
        <v>611</v>
      </c>
      <c r="AJ10" s="1" t="s">
        <v>612</v>
      </c>
      <c r="AK10" s="2">
        <v>43875</v>
      </c>
      <c r="AL10" s="1" t="s">
        <v>622</v>
      </c>
      <c r="AM10" s="1" t="s">
        <v>1014</v>
      </c>
      <c r="AN10" s="1" t="s">
        <v>612</v>
      </c>
      <c r="AO10" s="1" t="s">
        <v>836</v>
      </c>
      <c r="AP10" s="1" t="s">
        <v>1015</v>
      </c>
      <c r="AQ10" s="1"/>
      <c r="AR10" s="75">
        <v>0.99987000000000004</v>
      </c>
      <c r="AS10" s="1">
        <v>5100004121</v>
      </c>
      <c r="AT10" s="1" t="s">
        <v>1337</v>
      </c>
      <c r="AU10" s="1" t="s">
        <v>978</v>
      </c>
      <c r="AV10" s="33">
        <v>3420</v>
      </c>
      <c r="AW10" s="1" t="s">
        <v>247</v>
      </c>
      <c r="AX10" s="1" t="s">
        <v>982</v>
      </c>
      <c r="AY10" s="33" t="s">
        <v>988</v>
      </c>
    </row>
    <row r="11" spans="1:52" s="72" customFormat="1" ht="199.5" x14ac:dyDescent="0.25">
      <c r="A11" s="1" t="s">
        <v>82</v>
      </c>
      <c r="B11" s="2">
        <v>43878</v>
      </c>
      <c r="C11" s="1" t="s">
        <v>71</v>
      </c>
      <c r="D11" s="1" t="s">
        <v>74</v>
      </c>
      <c r="E11" s="73">
        <v>19489154</v>
      </c>
      <c r="F11" s="3" t="s">
        <v>121</v>
      </c>
      <c r="G11" s="3" t="s">
        <v>232</v>
      </c>
      <c r="H11" s="1" t="s">
        <v>607</v>
      </c>
      <c r="I11" s="1" t="s">
        <v>102</v>
      </c>
      <c r="J11" s="1" t="s">
        <v>976</v>
      </c>
      <c r="K11" s="1" t="s">
        <v>977</v>
      </c>
      <c r="L11" s="2">
        <v>43918</v>
      </c>
      <c r="M11" s="1" t="s">
        <v>1016</v>
      </c>
      <c r="N11" s="1">
        <v>9007168004</v>
      </c>
      <c r="O11" s="5">
        <v>98600000</v>
      </c>
      <c r="P11" s="1" t="s">
        <v>1301</v>
      </c>
      <c r="Q11" s="2">
        <v>44161</v>
      </c>
      <c r="R11" s="5">
        <f>10000000+39000000</f>
        <v>49000000</v>
      </c>
      <c r="S11" s="5">
        <f t="shared" si="0"/>
        <v>147600000</v>
      </c>
      <c r="T11" s="74">
        <v>147594000</v>
      </c>
      <c r="U11" s="74">
        <v>147594000</v>
      </c>
      <c r="V11" s="93">
        <f t="shared" si="1"/>
        <v>0.99995934959349597</v>
      </c>
      <c r="W11" s="74">
        <v>6000</v>
      </c>
      <c r="X11" s="74">
        <v>6000</v>
      </c>
      <c r="Y11" s="2">
        <v>43885</v>
      </c>
      <c r="Z11" s="2">
        <v>44165</v>
      </c>
      <c r="AA11" s="2">
        <v>44340</v>
      </c>
      <c r="AB11" s="2" t="s">
        <v>1379</v>
      </c>
      <c r="AC11" s="2" t="s">
        <v>1378</v>
      </c>
      <c r="AD11" s="1" t="s">
        <v>1336</v>
      </c>
      <c r="AE11" s="1" t="s">
        <v>979</v>
      </c>
      <c r="AF11" s="1">
        <v>1040356604</v>
      </c>
      <c r="AG11" s="1" t="s">
        <v>610</v>
      </c>
      <c r="AH11" s="2">
        <v>43878</v>
      </c>
      <c r="AI11" s="1" t="s">
        <v>611</v>
      </c>
      <c r="AJ11" s="1" t="s">
        <v>612</v>
      </c>
      <c r="AK11" s="2">
        <v>43885</v>
      </c>
      <c r="AL11" s="1" t="s">
        <v>980</v>
      </c>
      <c r="AM11" s="1" t="s">
        <v>1017</v>
      </c>
      <c r="AN11" s="1" t="s">
        <v>612</v>
      </c>
      <c r="AO11" s="1" t="s">
        <v>1018</v>
      </c>
      <c r="AP11" s="1" t="s">
        <v>1019</v>
      </c>
      <c r="AQ11" s="1"/>
      <c r="AR11" s="75">
        <v>0.99987000000000004</v>
      </c>
      <c r="AS11" s="1">
        <v>5100004144</v>
      </c>
      <c r="AT11" s="1" t="s">
        <v>1501</v>
      </c>
      <c r="AU11" s="1" t="s">
        <v>978</v>
      </c>
      <c r="AV11" s="33">
        <v>4620</v>
      </c>
      <c r="AW11" s="1" t="s">
        <v>247</v>
      </c>
      <c r="AX11" s="1" t="s">
        <v>982</v>
      </c>
      <c r="AY11" s="33"/>
    </row>
    <row r="12" spans="1:52" s="72" customFormat="1" ht="171" x14ac:dyDescent="0.25">
      <c r="A12" s="1" t="s">
        <v>83</v>
      </c>
      <c r="B12" s="2">
        <v>43881</v>
      </c>
      <c r="C12" s="1" t="s">
        <v>71</v>
      </c>
      <c r="D12" s="1" t="s">
        <v>74</v>
      </c>
      <c r="E12" s="73">
        <v>19489154</v>
      </c>
      <c r="F12" s="3" t="s">
        <v>122</v>
      </c>
      <c r="G12" s="3" t="s">
        <v>233</v>
      </c>
      <c r="H12" s="1" t="s">
        <v>607</v>
      </c>
      <c r="I12" s="1" t="s">
        <v>93</v>
      </c>
      <c r="J12" s="1" t="s">
        <v>976</v>
      </c>
      <c r="K12" s="1" t="s">
        <v>977</v>
      </c>
      <c r="L12" s="2">
        <v>43918</v>
      </c>
      <c r="M12" s="1" t="s">
        <v>148</v>
      </c>
      <c r="N12" s="1">
        <v>8002364958</v>
      </c>
      <c r="O12" s="5">
        <v>73000000</v>
      </c>
      <c r="P12" s="1" t="s">
        <v>1302</v>
      </c>
      <c r="Q12" s="2">
        <v>44160</v>
      </c>
      <c r="R12" s="5">
        <v>21000000</v>
      </c>
      <c r="S12" s="5">
        <f t="shared" si="0"/>
        <v>94000000</v>
      </c>
      <c r="T12" s="74">
        <v>94000000</v>
      </c>
      <c r="U12" s="74">
        <v>94000000</v>
      </c>
      <c r="V12" s="93">
        <f t="shared" si="1"/>
        <v>1</v>
      </c>
      <c r="W12" s="74">
        <v>0</v>
      </c>
      <c r="X12" s="74">
        <v>0</v>
      </c>
      <c r="Y12" s="2">
        <v>43886</v>
      </c>
      <c r="Z12" s="2">
        <v>44165</v>
      </c>
      <c r="AA12" s="2">
        <v>44340</v>
      </c>
      <c r="AB12" s="2" t="s">
        <v>1377</v>
      </c>
      <c r="AC12" s="2" t="s">
        <v>1378</v>
      </c>
      <c r="AD12" s="1" t="s">
        <v>1336</v>
      </c>
      <c r="AE12" s="1" t="s">
        <v>979</v>
      </c>
      <c r="AF12" s="1">
        <v>1040356604</v>
      </c>
      <c r="AG12" s="1" t="s">
        <v>610</v>
      </c>
      <c r="AH12" s="2">
        <v>43881</v>
      </c>
      <c r="AI12" s="1" t="s">
        <v>611</v>
      </c>
      <c r="AJ12" s="1" t="s">
        <v>612</v>
      </c>
      <c r="AK12" s="2">
        <v>43886</v>
      </c>
      <c r="AL12" s="1" t="s">
        <v>999</v>
      </c>
      <c r="AM12" s="1">
        <v>90021981</v>
      </c>
      <c r="AN12" s="1" t="s">
        <v>612</v>
      </c>
      <c r="AO12" s="1" t="s">
        <v>616</v>
      </c>
      <c r="AP12" s="1" t="s">
        <v>1020</v>
      </c>
      <c r="AQ12" s="1"/>
      <c r="AR12" s="75">
        <v>0.99987000000000004</v>
      </c>
      <c r="AS12" s="1">
        <v>5100004145</v>
      </c>
      <c r="AT12" s="1" t="s">
        <v>1502</v>
      </c>
      <c r="AU12" s="1" t="s">
        <v>978</v>
      </c>
      <c r="AV12" s="33">
        <v>3220</v>
      </c>
      <c r="AW12" s="33" t="s">
        <v>974</v>
      </c>
      <c r="AX12" s="1" t="s">
        <v>992</v>
      </c>
      <c r="AY12" s="33"/>
    </row>
    <row r="13" spans="1:52" s="72" customFormat="1" ht="185.25" x14ac:dyDescent="0.25">
      <c r="A13" s="1" t="s">
        <v>95</v>
      </c>
      <c r="B13" s="2">
        <v>43889</v>
      </c>
      <c r="C13" s="1" t="s">
        <v>71</v>
      </c>
      <c r="D13" s="1" t="s">
        <v>74</v>
      </c>
      <c r="E13" s="73">
        <v>19489154</v>
      </c>
      <c r="F13" s="1" t="s">
        <v>126</v>
      </c>
      <c r="G13" s="3" t="s">
        <v>233</v>
      </c>
      <c r="H13" s="1" t="s">
        <v>607</v>
      </c>
      <c r="I13" s="1" t="s">
        <v>94</v>
      </c>
      <c r="J13" s="1" t="s">
        <v>976</v>
      </c>
      <c r="K13" s="1" t="s">
        <v>977</v>
      </c>
      <c r="L13" s="2">
        <v>43918</v>
      </c>
      <c r="M13" s="1" t="s">
        <v>1021</v>
      </c>
      <c r="N13" s="1">
        <v>8903018845</v>
      </c>
      <c r="O13" s="5">
        <v>115000000</v>
      </c>
      <c r="P13" s="1" t="s">
        <v>1303</v>
      </c>
      <c r="Q13" s="2" t="s">
        <v>983</v>
      </c>
      <c r="R13" s="5">
        <v>55000000</v>
      </c>
      <c r="S13" s="5">
        <f t="shared" si="0"/>
        <v>170000000</v>
      </c>
      <c r="T13" s="74">
        <v>169872831</v>
      </c>
      <c r="U13" s="74">
        <v>169872831</v>
      </c>
      <c r="V13" s="93">
        <f t="shared" si="1"/>
        <v>0.99925194705882348</v>
      </c>
      <c r="W13" s="74">
        <v>127169</v>
      </c>
      <c r="X13" s="74">
        <v>127169</v>
      </c>
      <c r="Y13" s="2">
        <v>43893</v>
      </c>
      <c r="Z13" s="2">
        <v>44165</v>
      </c>
      <c r="AA13" s="2">
        <v>44340</v>
      </c>
      <c r="AB13" s="2" t="s">
        <v>1374</v>
      </c>
      <c r="AC13" s="2" t="s">
        <v>1376</v>
      </c>
      <c r="AD13" s="1" t="s">
        <v>1336</v>
      </c>
      <c r="AE13" s="1" t="s">
        <v>979</v>
      </c>
      <c r="AF13" s="1">
        <v>1040356604</v>
      </c>
      <c r="AG13" s="1" t="s">
        <v>610</v>
      </c>
      <c r="AH13" s="2">
        <v>43889</v>
      </c>
      <c r="AI13" s="1" t="s">
        <v>611</v>
      </c>
      <c r="AJ13" s="1" t="s">
        <v>612</v>
      </c>
      <c r="AK13" s="2">
        <v>43893</v>
      </c>
      <c r="AL13" s="1" t="s">
        <v>617</v>
      </c>
      <c r="AM13" s="1">
        <v>31716</v>
      </c>
      <c r="AN13" s="1" t="s">
        <v>612</v>
      </c>
      <c r="AO13" s="1" t="s">
        <v>836</v>
      </c>
      <c r="AP13" s="1" t="s">
        <v>1022</v>
      </c>
      <c r="AQ13" s="1"/>
      <c r="AR13" s="75">
        <v>0.99987000000000004</v>
      </c>
      <c r="AS13" s="1">
        <v>5100004226</v>
      </c>
      <c r="AT13" s="1" t="s">
        <v>1503</v>
      </c>
      <c r="AU13" s="1" t="s">
        <v>978</v>
      </c>
      <c r="AV13" s="33">
        <v>3620</v>
      </c>
      <c r="AW13" s="1" t="s">
        <v>247</v>
      </c>
      <c r="AX13" s="1" t="s">
        <v>982</v>
      </c>
      <c r="AY13" s="33" t="s">
        <v>988</v>
      </c>
    </row>
    <row r="14" spans="1:52" s="72" customFormat="1" ht="327.75" x14ac:dyDescent="0.25">
      <c r="A14" s="1" t="s">
        <v>230</v>
      </c>
      <c r="B14" s="2">
        <v>43928</v>
      </c>
      <c r="C14" s="1" t="s">
        <v>71</v>
      </c>
      <c r="D14" s="1" t="s">
        <v>74</v>
      </c>
      <c r="E14" s="73">
        <v>19489154</v>
      </c>
      <c r="F14" s="1" t="s">
        <v>175</v>
      </c>
      <c r="G14" s="3" t="s">
        <v>232</v>
      </c>
      <c r="H14" s="1" t="s">
        <v>607</v>
      </c>
      <c r="I14" s="1" t="s">
        <v>187</v>
      </c>
      <c r="J14" s="1" t="s">
        <v>1026</v>
      </c>
      <c r="K14" s="1" t="s">
        <v>977</v>
      </c>
      <c r="L14" s="2">
        <v>44012</v>
      </c>
      <c r="M14" s="1" t="s">
        <v>1029</v>
      </c>
      <c r="N14" s="1">
        <v>8110097888</v>
      </c>
      <c r="O14" s="5">
        <v>200000000</v>
      </c>
      <c r="P14" s="1" t="s">
        <v>1304</v>
      </c>
      <c r="Q14" s="1">
        <v>0</v>
      </c>
      <c r="R14" s="5">
        <f>11600000+47000000+24000000+17000000</f>
        <v>99600000</v>
      </c>
      <c r="S14" s="5">
        <f t="shared" si="0"/>
        <v>299600000</v>
      </c>
      <c r="T14" s="74">
        <v>299490698</v>
      </c>
      <c r="U14" s="74">
        <v>283722733</v>
      </c>
      <c r="V14" s="93">
        <f t="shared" si="1"/>
        <v>0.99963517356475295</v>
      </c>
      <c r="W14" s="74">
        <v>109302</v>
      </c>
      <c r="X14" s="74"/>
      <c r="Y14" s="2">
        <v>43941</v>
      </c>
      <c r="Z14" s="2">
        <v>44176</v>
      </c>
      <c r="AA14" s="2" t="s">
        <v>1360</v>
      </c>
      <c r="AB14" s="2" t="s">
        <v>1358</v>
      </c>
      <c r="AC14" s="2" t="s">
        <v>1359</v>
      </c>
      <c r="AD14" s="1" t="s">
        <v>985</v>
      </c>
      <c r="AE14" s="1" t="s">
        <v>859</v>
      </c>
      <c r="AF14" s="1">
        <v>43264043</v>
      </c>
      <c r="AG14" s="1" t="s">
        <v>610</v>
      </c>
      <c r="AH14" s="2">
        <v>43928</v>
      </c>
      <c r="AI14" s="1" t="s">
        <v>611</v>
      </c>
      <c r="AJ14" s="1" t="s">
        <v>1030</v>
      </c>
      <c r="AK14" s="2" t="s">
        <v>1031</v>
      </c>
      <c r="AL14" s="1" t="s">
        <v>980</v>
      </c>
      <c r="AM14" s="1" t="s">
        <v>1032</v>
      </c>
      <c r="AN14" s="1" t="s">
        <v>1030</v>
      </c>
      <c r="AO14" s="1" t="s">
        <v>1028</v>
      </c>
      <c r="AP14" s="1" t="s">
        <v>1033</v>
      </c>
      <c r="AQ14" s="1"/>
      <c r="AR14" s="75">
        <v>0.99987000000000004</v>
      </c>
      <c r="AS14" s="1">
        <v>5100004320</v>
      </c>
      <c r="AT14" s="1" t="s">
        <v>1546</v>
      </c>
      <c r="AU14" s="1" t="s">
        <v>978</v>
      </c>
      <c r="AV14" s="3">
        <v>6220</v>
      </c>
      <c r="AW14" s="1" t="s">
        <v>247</v>
      </c>
      <c r="AX14" s="1" t="s">
        <v>1024</v>
      </c>
      <c r="AY14" s="33"/>
    </row>
    <row r="15" spans="1:52" s="72" customFormat="1" ht="256.5" x14ac:dyDescent="0.25">
      <c r="A15" s="1" t="s">
        <v>1035</v>
      </c>
      <c r="B15" s="2">
        <v>44110</v>
      </c>
      <c r="C15" s="1" t="s">
        <v>71</v>
      </c>
      <c r="D15" s="1" t="s">
        <v>74</v>
      </c>
      <c r="E15" s="73">
        <v>19489154</v>
      </c>
      <c r="F15" s="1" t="s">
        <v>175</v>
      </c>
      <c r="G15" s="3" t="s">
        <v>233</v>
      </c>
      <c r="H15" s="1" t="s">
        <v>607</v>
      </c>
      <c r="I15" s="1" t="s">
        <v>1036</v>
      </c>
      <c r="J15" s="1" t="s">
        <v>1037</v>
      </c>
      <c r="K15" s="1" t="s">
        <v>1038</v>
      </c>
      <c r="L15" s="2">
        <v>44377</v>
      </c>
      <c r="M15" s="1" t="s">
        <v>1027</v>
      </c>
      <c r="N15" s="1">
        <v>8001385066</v>
      </c>
      <c r="O15" s="5">
        <v>1040000000</v>
      </c>
      <c r="P15" s="1" t="s">
        <v>1305</v>
      </c>
      <c r="Q15" s="1">
        <v>0</v>
      </c>
      <c r="R15" s="5">
        <f>490000000+30000000</f>
        <v>520000000</v>
      </c>
      <c r="S15" s="5">
        <f t="shared" si="0"/>
        <v>1560000000</v>
      </c>
      <c r="T15" s="74">
        <v>1560000000</v>
      </c>
      <c r="U15" s="74">
        <v>1560000000</v>
      </c>
      <c r="V15" s="93">
        <f t="shared" si="1"/>
        <v>1</v>
      </c>
      <c r="W15" s="74">
        <v>0</v>
      </c>
      <c r="X15" s="74">
        <v>0</v>
      </c>
      <c r="Y15" s="2">
        <v>44117</v>
      </c>
      <c r="Z15" s="2">
        <v>44165</v>
      </c>
      <c r="AA15" s="2">
        <v>44340</v>
      </c>
      <c r="AB15" s="2" t="s">
        <v>1332</v>
      </c>
      <c r="AC15" s="2" t="s">
        <v>1330</v>
      </c>
      <c r="AD15" s="1" t="s">
        <v>1336</v>
      </c>
      <c r="AE15" s="1" t="s">
        <v>859</v>
      </c>
      <c r="AF15" s="1" t="s">
        <v>610</v>
      </c>
      <c r="AG15" s="1" t="s">
        <v>610</v>
      </c>
      <c r="AH15" s="2">
        <v>44110</v>
      </c>
      <c r="AI15" s="1" t="s">
        <v>611</v>
      </c>
      <c r="AJ15" s="1" t="s">
        <v>1025</v>
      </c>
      <c r="AK15" s="76">
        <v>44112</v>
      </c>
      <c r="AL15" s="1" t="s">
        <v>1039</v>
      </c>
      <c r="AM15" s="1" t="s">
        <v>1040</v>
      </c>
      <c r="AN15" s="1" t="s">
        <v>1025</v>
      </c>
      <c r="AO15" s="1" t="s">
        <v>1041</v>
      </c>
      <c r="AP15" s="1" t="s">
        <v>1042</v>
      </c>
      <c r="AQ15" s="1"/>
      <c r="AR15" s="75">
        <v>0.99987000000000004</v>
      </c>
      <c r="AS15" s="1">
        <v>5100004452</v>
      </c>
      <c r="AT15" s="1" t="s">
        <v>1504</v>
      </c>
      <c r="AU15" s="1" t="s">
        <v>978</v>
      </c>
      <c r="AV15" s="3">
        <v>10320</v>
      </c>
      <c r="AW15" s="1" t="s">
        <v>247</v>
      </c>
      <c r="AX15" s="1" t="s">
        <v>1024</v>
      </c>
      <c r="AY15" s="33"/>
    </row>
    <row r="16" spans="1:52" s="72" customFormat="1" ht="185.25" x14ac:dyDescent="0.25">
      <c r="A16" s="1" t="s">
        <v>218</v>
      </c>
      <c r="B16" s="2">
        <v>44110</v>
      </c>
      <c r="C16" s="1" t="s">
        <v>71</v>
      </c>
      <c r="D16" s="1" t="s">
        <v>74</v>
      </c>
      <c r="E16" s="73">
        <v>19489154</v>
      </c>
      <c r="F16" s="1" t="s">
        <v>175</v>
      </c>
      <c r="G16" s="3" t="s">
        <v>233</v>
      </c>
      <c r="H16" s="1" t="s">
        <v>607</v>
      </c>
      <c r="I16" s="1" t="s">
        <v>1043</v>
      </c>
      <c r="J16" s="1" t="s">
        <v>1044</v>
      </c>
      <c r="K16" s="1" t="s">
        <v>1045</v>
      </c>
      <c r="L16" s="2">
        <v>44377</v>
      </c>
      <c r="M16" s="1" t="s">
        <v>1046</v>
      </c>
      <c r="N16" s="1">
        <v>8060074958</v>
      </c>
      <c r="O16" s="5">
        <v>265000000</v>
      </c>
      <c r="P16" s="1" t="s">
        <v>1306</v>
      </c>
      <c r="Q16" s="1">
        <v>0</v>
      </c>
      <c r="R16" s="5">
        <f>78738620+40000000</f>
        <v>118738620</v>
      </c>
      <c r="S16" s="5">
        <f t="shared" si="0"/>
        <v>383738620</v>
      </c>
      <c r="T16" s="74">
        <v>383738620</v>
      </c>
      <c r="U16" s="74">
        <v>383738620</v>
      </c>
      <c r="V16" s="93">
        <f t="shared" si="1"/>
        <v>1</v>
      </c>
      <c r="W16" s="74">
        <v>0</v>
      </c>
      <c r="X16" s="74">
        <v>0</v>
      </c>
      <c r="Y16" s="2">
        <v>44117</v>
      </c>
      <c r="Z16" s="2">
        <v>44176</v>
      </c>
      <c r="AA16" s="2">
        <v>44312</v>
      </c>
      <c r="AB16" s="2">
        <v>44176</v>
      </c>
      <c r="AC16" s="2">
        <v>44255</v>
      </c>
      <c r="AD16" s="1" t="s">
        <v>1336</v>
      </c>
      <c r="AE16" s="1" t="s">
        <v>859</v>
      </c>
      <c r="AF16" s="1">
        <v>43264043</v>
      </c>
      <c r="AG16" s="1" t="s">
        <v>610</v>
      </c>
      <c r="AH16" s="2">
        <v>44110</v>
      </c>
      <c r="AI16" s="1" t="s">
        <v>611</v>
      </c>
      <c r="AJ16" s="1" t="s">
        <v>1025</v>
      </c>
      <c r="AK16" s="76">
        <v>44113</v>
      </c>
      <c r="AL16" s="1" t="s">
        <v>1023</v>
      </c>
      <c r="AM16" s="1" t="s">
        <v>1047</v>
      </c>
      <c r="AN16" s="1" t="s">
        <v>1025</v>
      </c>
      <c r="AO16" s="1" t="s">
        <v>1048</v>
      </c>
      <c r="AP16" s="1" t="s">
        <v>1049</v>
      </c>
      <c r="AQ16" s="1"/>
      <c r="AR16" s="75">
        <v>0.99987000000000004</v>
      </c>
      <c r="AS16" s="1">
        <v>5100004452</v>
      </c>
      <c r="AT16" s="1" t="s">
        <v>1505</v>
      </c>
      <c r="AU16" s="1" t="s">
        <v>978</v>
      </c>
      <c r="AV16" s="3">
        <v>10320</v>
      </c>
      <c r="AW16" s="1" t="s">
        <v>247</v>
      </c>
      <c r="AX16" s="1" t="s">
        <v>1024</v>
      </c>
      <c r="AY16" s="33"/>
    </row>
    <row r="17" spans="1:51" s="72" customFormat="1" ht="185.25" x14ac:dyDescent="0.25">
      <c r="A17" s="1" t="s">
        <v>1034</v>
      </c>
      <c r="B17" s="2">
        <v>44110</v>
      </c>
      <c r="C17" s="1" t="s">
        <v>71</v>
      </c>
      <c r="D17" s="1" t="s">
        <v>74</v>
      </c>
      <c r="E17" s="73">
        <v>19489154</v>
      </c>
      <c r="F17" s="1" t="s">
        <v>175</v>
      </c>
      <c r="G17" s="3" t="s">
        <v>233</v>
      </c>
      <c r="H17" s="1" t="s">
        <v>607</v>
      </c>
      <c r="I17" s="1" t="s">
        <v>1050</v>
      </c>
      <c r="J17" s="1" t="s">
        <v>1026</v>
      </c>
      <c r="K17" s="1" t="s">
        <v>1051</v>
      </c>
      <c r="L17" s="2">
        <v>44377</v>
      </c>
      <c r="M17" s="1" t="s">
        <v>1052</v>
      </c>
      <c r="N17" s="1">
        <v>9004641344</v>
      </c>
      <c r="O17" s="5">
        <v>10000000</v>
      </c>
      <c r="P17" s="1" t="s">
        <v>1307</v>
      </c>
      <c r="Q17" s="1">
        <v>0</v>
      </c>
      <c r="R17" s="5">
        <v>5000000</v>
      </c>
      <c r="S17" s="5">
        <f t="shared" si="0"/>
        <v>15000000</v>
      </c>
      <c r="T17" s="74">
        <v>14994900</v>
      </c>
      <c r="U17" s="74">
        <v>14994900</v>
      </c>
      <c r="V17" s="93">
        <f t="shared" si="1"/>
        <v>0.99965999999999999</v>
      </c>
      <c r="W17" s="74">
        <v>5100</v>
      </c>
      <c r="X17" s="74">
        <v>5100</v>
      </c>
      <c r="Y17" s="2">
        <v>44118</v>
      </c>
      <c r="Z17" s="2">
        <v>44176</v>
      </c>
      <c r="AA17" s="2">
        <v>44312</v>
      </c>
      <c r="AB17" s="2">
        <v>44172</v>
      </c>
      <c r="AC17" s="2">
        <v>44255</v>
      </c>
      <c r="AD17" s="1" t="s">
        <v>1336</v>
      </c>
      <c r="AE17" s="1" t="s">
        <v>859</v>
      </c>
      <c r="AF17" s="1">
        <v>43264043</v>
      </c>
      <c r="AG17" s="1" t="s">
        <v>610</v>
      </c>
      <c r="AH17" s="2">
        <v>44111</v>
      </c>
      <c r="AI17" s="1" t="s">
        <v>611</v>
      </c>
      <c r="AJ17" s="1" t="s">
        <v>1025</v>
      </c>
      <c r="AK17" s="76" t="s">
        <v>1053</v>
      </c>
      <c r="AL17" s="1" t="s">
        <v>980</v>
      </c>
      <c r="AM17" s="1" t="s">
        <v>1054</v>
      </c>
      <c r="AN17" s="1" t="s">
        <v>1055</v>
      </c>
      <c r="AO17" s="1" t="s">
        <v>1056</v>
      </c>
      <c r="AP17" s="77" t="s">
        <v>1057</v>
      </c>
      <c r="AQ17" s="1"/>
      <c r="AR17" s="75">
        <v>0.99987000000000004</v>
      </c>
      <c r="AS17" s="1">
        <v>5100004452</v>
      </c>
      <c r="AT17" s="1" t="s">
        <v>1506</v>
      </c>
      <c r="AU17" s="1" t="s">
        <v>978</v>
      </c>
      <c r="AV17" s="3">
        <v>10320</v>
      </c>
      <c r="AW17" s="1" t="s">
        <v>247</v>
      </c>
      <c r="AX17" s="1" t="s">
        <v>1024</v>
      </c>
      <c r="AY17" s="33"/>
    </row>
    <row r="18" spans="1:51" s="72" customFormat="1" ht="156.75" x14ac:dyDescent="0.25">
      <c r="A18" s="1" t="s">
        <v>1058</v>
      </c>
      <c r="B18" s="2">
        <v>44132</v>
      </c>
      <c r="C18" s="1" t="s">
        <v>71</v>
      </c>
      <c r="D18" s="1" t="s">
        <v>74</v>
      </c>
      <c r="E18" s="73">
        <v>19489154</v>
      </c>
      <c r="F18" s="1" t="s">
        <v>110</v>
      </c>
      <c r="G18" s="3" t="s">
        <v>233</v>
      </c>
      <c r="H18" s="1" t="s">
        <v>607</v>
      </c>
      <c r="I18" s="1" t="s">
        <v>1059</v>
      </c>
      <c r="J18" s="1" t="s">
        <v>1060</v>
      </c>
      <c r="K18" s="1" t="s">
        <v>977</v>
      </c>
      <c r="L18" s="2">
        <v>44165</v>
      </c>
      <c r="M18" s="4" t="s">
        <v>1061</v>
      </c>
      <c r="N18" s="1">
        <v>9014258198</v>
      </c>
      <c r="O18" s="5">
        <v>120000000</v>
      </c>
      <c r="P18" s="1" t="s">
        <v>1308</v>
      </c>
      <c r="Q18" s="1">
        <v>0</v>
      </c>
      <c r="R18" s="5">
        <v>0</v>
      </c>
      <c r="S18" s="5">
        <f t="shared" si="0"/>
        <v>120000000</v>
      </c>
      <c r="T18" s="74">
        <v>119999652</v>
      </c>
      <c r="U18" s="74">
        <v>119999652</v>
      </c>
      <c r="V18" s="93">
        <f t="shared" si="1"/>
        <v>0.99999709999999997</v>
      </c>
      <c r="W18" s="74">
        <v>348</v>
      </c>
      <c r="X18" s="74">
        <v>348</v>
      </c>
      <c r="Y18" s="2">
        <v>44139</v>
      </c>
      <c r="Z18" s="2">
        <v>44196</v>
      </c>
      <c r="AA18" s="2">
        <v>44312</v>
      </c>
      <c r="AB18" s="2" t="s">
        <v>1380</v>
      </c>
      <c r="AC18" s="2" t="s">
        <v>1378</v>
      </c>
      <c r="AD18" s="1" t="s">
        <v>1336</v>
      </c>
      <c r="AE18" s="1" t="s">
        <v>979</v>
      </c>
      <c r="AF18" s="1">
        <v>1040356604</v>
      </c>
      <c r="AG18" s="1" t="s">
        <v>610</v>
      </c>
      <c r="AH18" s="2">
        <v>44132</v>
      </c>
      <c r="AI18" s="1" t="s">
        <v>611</v>
      </c>
      <c r="AJ18" s="1" t="s">
        <v>1025</v>
      </c>
      <c r="AK18" s="2">
        <v>44134</v>
      </c>
      <c r="AL18" s="1" t="s">
        <v>980</v>
      </c>
      <c r="AM18" s="1" t="s">
        <v>1062</v>
      </c>
      <c r="AN18" s="1" t="s">
        <v>1025</v>
      </c>
      <c r="AO18" s="1" t="s">
        <v>1063</v>
      </c>
      <c r="AP18" s="1" t="s">
        <v>1064</v>
      </c>
      <c r="AQ18" s="1"/>
      <c r="AR18" s="75">
        <v>0.99987000000000004</v>
      </c>
      <c r="AS18" s="1">
        <v>5100004775</v>
      </c>
      <c r="AT18" s="1" t="s">
        <v>1507</v>
      </c>
      <c r="AU18" s="1" t="s">
        <v>978</v>
      </c>
      <c r="AV18" s="33">
        <v>10720</v>
      </c>
      <c r="AW18" s="1" t="s">
        <v>247</v>
      </c>
      <c r="AX18" s="1" t="s">
        <v>1065</v>
      </c>
      <c r="AY18" s="33"/>
    </row>
    <row r="19" spans="1:51" s="72" customFormat="1" ht="199.5" x14ac:dyDescent="0.25">
      <c r="A19" s="1" t="s">
        <v>1059</v>
      </c>
      <c r="B19" s="2">
        <v>44162</v>
      </c>
      <c r="C19" s="1" t="s">
        <v>71</v>
      </c>
      <c r="D19" s="1" t="s">
        <v>74</v>
      </c>
      <c r="E19" s="73">
        <v>19489154</v>
      </c>
      <c r="F19" s="1" t="s">
        <v>118</v>
      </c>
      <c r="G19" s="3" t="s">
        <v>233</v>
      </c>
      <c r="H19" s="1" t="s">
        <v>607</v>
      </c>
      <c r="I19" s="1" t="s">
        <v>1066</v>
      </c>
      <c r="J19" s="1" t="s">
        <v>1060</v>
      </c>
      <c r="K19" s="1" t="s">
        <v>977</v>
      </c>
      <c r="L19" s="2">
        <v>44165</v>
      </c>
      <c r="M19" s="4" t="s">
        <v>1067</v>
      </c>
      <c r="N19" s="1">
        <v>9008704681</v>
      </c>
      <c r="O19" s="5">
        <v>100000000</v>
      </c>
      <c r="P19" s="1" t="s">
        <v>1309</v>
      </c>
      <c r="Q19" s="1">
        <v>0</v>
      </c>
      <c r="R19" s="5">
        <v>49000000</v>
      </c>
      <c r="S19" s="5">
        <f t="shared" si="0"/>
        <v>149000000</v>
      </c>
      <c r="T19" s="74">
        <v>148999570</v>
      </c>
      <c r="U19" s="74">
        <v>148999570</v>
      </c>
      <c r="V19" s="93">
        <f t="shared" si="1"/>
        <v>0.99999711409395975</v>
      </c>
      <c r="W19" s="74">
        <v>430</v>
      </c>
      <c r="X19" s="74">
        <v>430</v>
      </c>
      <c r="Y19" s="2">
        <v>44166</v>
      </c>
      <c r="Z19" s="2">
        <v>44196</v>
      </c>
      <c r="AA19" s="2">
        <v>44312</v>
      </c>
      <c r="AB19" s="2">
        <v>44167</v>
      </c>
      <c r="AC19" s="2">
        <v>44255</v>
      </c>
      <c r="AD19" s="1" t="s">
        <v>1336</v>
      </c>
      <c r="AE19" s="1" t="s">
        <v>979</v>
      </c>
      <c r="AF19" s="1">
        <v>1040356604</v>
      </c>
      <c r="AG19" s="1" t="s">
        <v>610</v>
      </c>
      <c r="AH19" s="2">
        <v>44162</v>
      </c>
      <c r="AI19" s="1" t="s">
        <v>611</v>
      </c>
      <c r="AJ19" s="1" t="s">
        <v>1025</v>
      </c>
      <c r="AK19" s="2">
        <v>44162</v>
      </c>
      <c r="AL19" s="1" t="s">
        <v>980</v>
      </c>
      <c r="AM19" s="1" t="s">
        <v>1068</v>
      </c>
      <c r="AN19" s="1" t="s">
        <v>1025</v>
      </c>
      <c r="AO19" s="1" t="s">
        <v>1063</v>
      </c>
      <c r="AP19" s="1" t="s">
        <v>1069</v>
      </c>
      <c r="AQ19" s="1"/>
      <c r="AR19" s="75">
        <v>0.99987000000000004</v>
      </c>
      <c r="AS19" s="1" t="s">
        <v>1070</v>
      </c>
      <c r="AT19" s="1" t="s">
        <v>1508</v>
      </c>
      <c r="AU19" s="1" t="s">
        <v>978</v>
      </c>
      <c r="AV19" s="3">
        <v>11120</v>
      </c>
      <c r="AW19" s="1" t="s">
        <v>247</v>
      </c>
      <c r="AX19" s="1" t="s">
        <v>1024</v>
      </c>
      <c r="AY19" s="33"/>
    </row>
    <row r="20" spans="1:51" x14ac:dyDescent="0.2">
      <c r="T20" s="20"/>
      <c r="U20" s="20"/>
      <c r="V20" s="102"/>
      <c r="W20" s="102"/>
      <c r="X20" s="102"/>
      <c r="Y20" s="10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0"/>
  <sheetViews>
    <sheetView topLeftCell="A66" workbookViewId="0">
      <selection activeCell="F98" sqref="F98"/>
    </sheetView>
  </sheetViews>
  <sheetFormatPr baseColWidth="10" defaultRowHeight="15.75" x14ac:dyDescent="0.25"/>
  <cols>
    <col min="1" max="1" width="21.5" bestFit="1" customWidth="1"/>
    <col min="2" max="2" width="4.875" style="69" bestFit="1" customWidth="1"/>
    <col min="3" max="3" width="10.875" bestFit="1" customWidth="1"/>
    <col min="4" max="4" width="21.25" bestFit="1" customWidth="1"/>
    <col min="5" max="5" width="31.25" style="40" bestFit="1" customWidth="1"/>
    <col min="6" max="6" width="31.25" style="40" customWidth="1"/>
    <col min="7" max="7" width="10.125" bestFit="1" customWidth="1"/>
    <col min="8" max="8" width="37.5" bestFit="1" customWidth="1"/>
    <col min="9" max="9" width="7.25" customWidth="1"/>
    <col min="10" max="10" width="6.625" bestFit="1" customWidth="1"/>
    <col min="11" max="11" width="30.25" bestFit="1" customWidth="1"/>
  </cols>
  <sheetData>
    <row r="1" spans="1:11" ht="16.5" thickBot="1" x14ac:dyDescent="0.3">
      <c r="A1" s="38" t="s">
        <v>304</v>
      </c>
      <c r="B1" s="39"/>
      <c r="C1" s="38"/>
      <c r="D1" s="38"/>
      <c r="E1" s="40" t="s">
        <v>305</v>
      </c>
    </row>
    <row r="2" spans="1:11" s="45" customFormat="1" ht="28.5" customHeight="1" x14ac:dyDescent="0.25">
      <c r="A2" s="41" t="s">
        <v>306</v>
      </c>
      <c r="B2" s="41" t="s">
        <v>307</v>
      </c>
      <c r="C2" s="41" t="s">
        <v>308</v>
      </c>
      <c r="D2" s="41" t="s">
        <v>309</v>
      </c>
      <c r="E2" s="41" t="s">
        <v>310</v>
      </c>
      <c r="F2" s="41"/>
      <c r="G2" s="41" t="s">
        <v>311</v>
      </c>
      <c r="H2" s="41" t="s">
        <v>272</v>
      </c>
      <c r="I2" s="42" t="s">
        <v>312</v>
      </c>
      <c r="J2" s="43" t="s">
        <v>313</v>
      </c>
      <c r="K2" s="44" t="s">
        <v>314</v>
      </c>
    </row>
    <row r="3" spans="1:11" x14ac:dyDescent="0.25">
      <c r="A3" s="46">
        <v>1</v>
      </c>
      <c r="B3" s="46" t="s">
        <v>315</v>
      </c>
      <c r="C3" s="46">
        <v>19489154</v>
      </c>
      <c r="D3" s="46" t="s">
        <v>316</v>
      </c>
      <c r="E3" s="47" t="s">
        <v>317</v>
      </c>
      <c r="F3" s="47" t="s">
        <v>74</v>
      </c>
      <c r="G3" s="48" t="s">
        <v>318</v>
      </c>
      <c r="H3" s="49" t="s">
        <v>319</v>
      </c>
      <c r="I3" s="50" t="s">
        <v>320</v>
      </c>
      <c r="J3" s="51">
        <v>16</v>
      </c>
      <c r="K3" s="49" t="s">
        <v>321</v>
      </c>
    </row>
    <row r="4" spans="1:11" x14ac:dyDescent="0.25">
      <c r="A4" s="46">
        <v>2</v>
      </c>
      <c r="B4" s="46" t="s">
        <v>322</v>
      </c>
      <c r="C4" s="46">
        <v>43986739</v>
      </c>
      <c r="D4" s="46" t="s">
        <v>323</v>
      </c>
      <c r="E4" s="47" t="s">
        <v>324</v>
      </c>
      <c r="F4" s="47" t="s">
        <v>845</v>
      </c>
      <c r="G4" s="48" t="s">
        <v>325</v>
      </c>
      <c r="H4" s="49" t="s">
        <v>319</v>
      </c>
      <c r="I4" s="50" t="s">
        <v>326</v>
      </c>
      <c r="J4" s="51">
        <v>26</v>
      </c>
      <c r="K4" s="49" t="s">
        <v>327</v>
      </c>
    </row>
    <row r="5" spans="1:11" x14ac:dyDescent="0.25">
      <c r="A5" s="46">
        <v>3</v>
      </c>
      <c r="B5" s="46" t="s">
        <v>315</v>
      </c>
      <c r="C5" s="46">
        <v>8162585</v>
      </c>
      <c r="D5" s="46" t="s">
        <v>328</v>
      </c>
      <c r="E5" s="47" t="s">
        <v>329</v>
      </c>
      <c r="F5" s="47" t="s">
        <v>846</v>
      </c>
      <c r="G5" s="48" t="s">
        <v>325</v>
      </c>
      <c r="H5" s="46" t="s">
        <v>319</v>
      </c>
      <c r="I5" s="50" t="s">
        <v>326</v>
      </c>
      <c r="J5" s="51">
        <v>28</v>
      </c>
      <c r="K5" s="46" t="s">
        <v>330</v>
      </c>
    </row>
    <row r="6" spans="1:11" x14ac:dyDescent="0.25">
      <c r="A6" s="46">
        <v>4</v>
      </c>
      <c r="B6" s="46" t="s">
        <v>322</v>
      </c>
      <c r="C6" s="46">
        <v>42900507</v>
      </c>
      <c r="D6" s="46" t="s">
        <v>331</v>
      </c>
      <c r="E6" s="47" t="s">
        <v>332</v>
      </c>
      <c r="F6" s="47" t="s">
        <v>847</v>
      </c>
      <c r="G6" s="48" t="s">
        <v>333</v>
      </c>
      <c r="H6" s="49" t="s">
        <v>334</v>
      </c>
      <c r="I6" s="50" t="s">
        <v>335</v>
      </c>
      <c r="J6" s="51">
        <v>14</v>
      </c>
      <c r="K6" s="49" t="s">
        <v>336</v>
      </c>
    </row>
    <row r="7" spans="1:11" x14ac:dyDescent="0.25">
      <c r="A7" s="46">
        <v>5</v>
      </c>
      <c r="B7" s="46" t="s">
        <v>322</v>
      </c>
      <c r="C7" s="49">
        <v>43211743</v>
      </c>
      <c r="D7" s="49" t="s">
        <v>337</v>
      </c>
      <c r="E7" s="47" t="s">
        <v>338</v>
      </c>
      <c r="F7" s="47" t="s">
        <v>848</v>
      </c>
      <c r="G7" s="47" t="s">
        <v>333</v>
      </c>
      <c r="H7" s="49" t="s">
        <v>334</v>
      </c>
      <c r="I7" s="50" t="s">
        <v>335</v>
      </c>
      <c r="J7" s="51">
        <v>10</v>
      </c>
      <c r="K7" s="49" t="s">
        <v>339</v>
      </c>
    </row>
    <row r="8" spans="1:11" x14ac:dyDescent="0.25">
      <c r="A8" s="46">
        <v>6</v>
      </c>
      <c r="B8" s="46" t="s">
        <v>315</v>
      </c>
      <c r="C8" s="49">
        <v>71319321</v>
      </c>
      <c r="D8" s="49" t="s">
        <v>323</v>
      </c>
      <c r="E8" s="47" t="s">
        <v>340</v>
      </c>
      <c r="F8" s="47" t="s">
        <v>849</v>
      </c>
      <c r="G8" s="47" t="s">
        <v>325</v>
      </c>
      <c r="H8" s="49" t="s">
        <v>334</v>
      </c>
      <c r="I8" s="50" t="s">
        <v>326</v>
      </c>
      <c r="J8" s="51">
        <v>26</v>
      </c>
      <c r="K8" s="49" t="s">
        <v>341</v>
      </c>
    </row>
    <row r="9" spans="1:11" x14ac:dyDescent="0.25">
      <c r="A9" s="46">
        <v>7</v>
      </c>
      <c r="B9" s="46" t="s">
        <v>322</v>
      </c>
      <c r="C9" s="49">
        <v>32298319</v>
      </c>
      <c r="D9" s="49" t="s">
        <v>328</v>
      </c>
      <c r="E9" s="47" t="s">
        <v>342</v>
      </c>
      <c r="F9" s="47" t="s">
        <v>850</v>
      </c>
      <c r="G9" s="48" t="s">
        <v>325</v>
      </c>
      <c r="H9" s="49" t="s">
        <v>334</v>
      </c>
      <c r="I9" s="50" t="s">
        <v>326</v>
      </c>
      <c r="J9" s="51">
        <v>26</v>
      </c>
      <c r="K9" s="49" t="s">
        <v>343</v>
      </c>
    </row>
    <row r="10" spans="1:11" x14ac:dyDescent="0.25">
      <c r="A10" s="46">
        <v>8</v>
      </c>
      <c r="B10" s="46" t="s">
        <v>315</v>
      </c>
      <c r="C10" s="49">
        <v>1027954491</v>
      </c>
      <c r="D10" s="49" t="s">
        <v>344</v>
      </c>
      <c r="E10" s="47" t="s">
        <v>345</v>
      </c>
      <c r="F10" s="47" t="s">
        <v>851</v>
      </c>
      <c r="G10" s="48" t="s">
        <v>325</v>
      </c>
      <c r="H10" s="49" t="s">
        <v>334</v>
      </c>
      <c r="I10" s="50" t="s">
        <v>326</v>
      </c>
      <c r="J10" s="51">
        <v>28</v>
      </c>
      <c r="K10" s="49" t="s">
        <v>346</v>
      </c>
    </row>
    <row r="11" spans="1:11" x14ac:dyDescent="0.25">
      <c r="A11" s="46">
        <v>9</v>
      </c>
      <c r="B11" s="46" t="s">
        <v>322</v>
      </c>
      <c r="C11" s="49">
        <v>21425960</v>
      </c>
      <c r="D11" s="49" t="s">
        <v>347</v>
      </c>
      <c r="E11" s="47" t="s">
        <v>348</v>
      </c>
      <c r="F11" s="47" t="s">
        <v>852</v>
      </c>
      <c r="G11" s="48" t="s">
        <v>333</v>
      </c>
      <c r="H11" s="49" t="s">
        <v>349</v>
      </c>
      <c r="I11" s="50" t="s">
        <v>335</v>
      </c>
      <c r="J11" s="51">
        <v>14</v>
      </c>
      <c r="K11" s="49" t="s">
        <v>350</v>
      </c>
    </row>
    <row r="12" spans="1:11" x14ac:dyDescent="0.25">
      <c r="A12" s="46">
        <v>10</v>
      </c>
      <c r="B12" s="46" t="s">
        <v>322</v>
      </c>
      <c r="C12" s="49">
        <v>43454497</v>
      </c>
      <c r="D12" s="49" t="s">
        <v>323</v>
      </c>
      <c r="E12" s="47" t="s">
        <v>351</v>
      </c>
      <c r="F12" s="47" t="s">
        <v>853</v>
      </c>
      <c r="G12" s="48" t="s">
        <v>352</v>
      </c>
      <c r="H12" s="49" t="s">
        <v>349</v>
      </c>
      <c r="I12" s="50" t="s">
        <v>335</v>
      </c>
      <c r="J12" s="51">
        <v>10</v>
      </c>
      <c r="K12" s="49" t="s">
        <v>353</v>
      </c>
    </row>
    <row r="13" spans="1:11" x14ac:dyDescent="0.25">
      <c r="A13" s="46">
        <v>11</v>
      </c>
      <c r="B13" s="46" t="s">
        <v>322</v>
      </c>
      <c r="C13" s="49">
        <v>1038802174</v>
      </c>
      <c r="D13" s="49" t="s">
        <v>354</v>
      </c>
      <c r="E13" s="47" t="s">
        <v>355</v>
      </c>
      <c r="F13" s="47" t="s">
        <v>854</v>
      </c>
      <c r="G13" s="48" t="s">
        <v>325</v>
      </c>
      <c r="H13" s="49" t="s">
        <v>349</v>
      </c>
      <c r="I13" s="50" t="s">
        <v>326</v>
      </c>
      <c r="J13" s="51">
        <v>26</v>
      </c>
      <c r="K13" s="49" t="s">
        <v>356</v>
      </c>
    </row>
    <row r="14" spans="1:11" x14ac:dyDescent="0.25">
      <c r="A14" s="46">
        <v>12</v>
      </c>
      <c r="B14" s="46" t="s">
        <v>322</v>
      </c>
      <c r="C14" s="49">
        <v>43649284</v>
      </c>
      <c r="D14" s="49" t="s">
        <v>357</v>
      </c>
      <c r="E14" s="47" t="s">
        <v>358</v>
      </c>
      <c r="F14" s="47" t="s">
        <v>855</v>
      </c>
      <c r="G14" s="48" t="s">
        <v>333</v>
      </c>
      <c r="H14" s="49" t="s">
        <v>349</v>
      </c>
      <c r="I14" s="50" t="s">
        <v>335</v>
      </c>
      <c r="J14" s="51">
        <v>10</v>
      </c>
      <c r="K14" s="49" t="s">
        <v>359</v>
      </c>
    </row>
    <row r="15" spans="1:11" x14ac:dyDescent="0.25">
      <c r="A15" s="46">
        <v>13</v>
      </c>
      <c r="B15" s="46" t="s">
        <v>322</v>
      </c>
      <c r="C15" s="49">
        <v>24364077</v>
      </c>
      <c r="D15" s="49" t="s">
        <v>360</v>
      </c>
      <c r="E15" s="47" t="s">
        <v>361</v>
      </c>
      <c r="F15" s="47" t="s">
        <v>856</v>
      </c>
      <c r="G15" s="48" t="s">
        <v>325</v>
      </c>
      <c r="H15" s="49" t="s">
        <v>349</v>
      </c>
      <c r="I15" s="50" t="s">
        <v>326</v>
      </c>
      <c r="J15" s="51">
        <v>26</v>
      </c>
      <c r="K15" s="49" t="s">
        <v>362</v>
      </c>
    </row>
    <row r="16" spans="1:11" x14ac:dyDescent="0.25">
      <c r="A16" s="46">
        <v>14</v>
      </c>
      <c r="B16" s="46" t="s">
        <v>322</v>
      </c>
      <c r="C16" s="49">
        <v>1040730877</v>
      </c>
      <c r="D16" s="49" t="s">
        <v>363</v>
      </c>
      <c r="E16" s="47" t="s">
        <v>364</v>
      </c>
      <c r="F16" s="47" t="s">
        <v>71</v>
      </c>
      <c r="G16" s="48" t="s">
        <v>333</v>
      </c>
      <c r="H16" s="49" t="s">
        <v>365</v>
      </c>
      <c r="I16" s="50" t="s">
        <v>335</v>
      </c>
      <c r="J16" s="51">
        <v>14</v>
      </c>
      <c r="K16" s="49" t="s">
        <v>366</v>
      </c>
    </row>
    <row r="17" spans="1:11" x14ac:dyDescent="0.25">
      <c r="A17" s="46">
        <v>15</v>
      </c>
      <c r="B17" s="46" t="s">
        <v>322</v>
      </c>
      <c r="C17" s="49">
        <v>43641416</v>
      </c>
      <c r="D17" s="49" t="s">
        <v>323</v>
      </c>
      <c r="E17" s="47" t="s">
        <v>367</v>
      </c>
      <c r="F17" s="47" t="s">
        <v>857</v>
      </c>
      <c r="G17" s="48" t="s">
        <v>325</v>
      </c>
      <c r="H17" s="49" t="s">
        <v>365</v>
      </c>
      <c r="I17" s="50" t="s">
        <v>326</v>
      </c>
      <c r="J17" s="51">
        <v>26</v>
      </c>
      <c r="K17" s="49" t="s">
        <v>368</v>
      </c>
    </row>
    <row r="18" spans="1:11" x14ac:dyDescent="0.25">
      <c r="A18" s="46">
        <v>16</v>
      </c>
      <c r="B18" s="46" t="s">
        <v>322</v>
      </c>
      <c r="C18" s="49">
        <v>1017139385</v>
      </c>
      <c r="D18" s="49" t="s">
        <v>323</v>
      </c>
      <c r="E18" s="47" t="s">
        <v>369</v>
      </c>
      <c r="F18" s="47" t="s">
        <v>858</v>
      </c>
      <c r="G18" s="48" t="s">
        <v>325</v>
      </c>
      <c r="H18" s="49" t="s">
        <v>365</v>
      </c>
      <c r="I18" s="50" t="s">
        <v>326</v>
      </c>
      <c r="J18" s="51">
        <v>28</v>
      </c>
      <c r="K18" s="49" t="s">
        <v>370</v>
      </c>
    </row>
    <row r="19" spans="1:11" x14ac:dyDescent="0.25">
      <c r="A19" s="46">
        <v>17</v>
      </c>
      <c r="B19" s="46" t="s">
        <v>322</v>
      </c>
      <c r="C19" s="49">
        <v>43264043</v>
      </c>
      <c r="D19" s="49" t="s">
        <v>323</v>
      </c>
      <c r="E19" s="47" t="s">
        <v>371</v>
      </c>
      <c r="F19" s="47" t="s">
        <v>859</v>
      </c>
      <c r="G19" s="48" t="s">
        <v>333</v>
      </c>
      <c r="H19" s="49" t="s">
        <v>372</v>
      </c>
      <c r="I19" s="50" t="s">
        <v>335</v>
      </c>
      <c r="J19" s="51">
        <v>14</v>
      </c>
      <c r="K19" s="49" t="s">
        <v>373</v>
      </c>
    </row>
    <row r="20" spans="1:11" x14ac:dyDescent="0.25">
      <c r="A20" s="46">
        <v>18</v>
      </c>
      <c r="B20" s="46" t="s">
        <v>322</v>
      </c>
      <c r="C20" s="49">
        <v>1040356604</v>
      </c>
      <c r="D20" s="49" t="s">
        <v>374</v>
      </c>
      <c r="E20" s="47" t="s">
        <v>375</v>
      </c>
      <c r="F20" s="47" t="s">
        <v>860</v>
      </c>
      <c r="G20" s="48" t="s">
        <v>376</v>
      </c>
      <c r="H20" s="49" t="s">
        <v>372</v>
      </c>
      <c r="I20" s="50" t="s">
        <v>335</v>
      </c>
      <c r="J20" s="51">
        <v>10</v>
      </c>
      <c r="K20" s="49" t="s">
        <v>377</v>
      </c>
    </row>
    <row r="21" spans="1:11" x14ac:dyDescent="0.25">
      <c r="A21" s="46">
        <v>19</v>
      </c>
      <c r="B21" s="46" t="s">
        <v>315</v>
      </c>
      <c r="C21" s="49">
        <v>13850627</v>
      </c>
      <c r="D21" s="49" t="s">
        <v>378</v>
      </c>
      <c r="E21" s="47" t="s">
        <v>379</v>
      </c>
      <c r="F21" s="47" t="s">
        <v>861</v>
      </c>
      <c r="G21" s="48" t="s">
        <v>325</v>
      </c>
      <c r="H21" s="49" t="s">
        <v>372</v>
      </c>
      <c r="I21" s="50" t="s">
        <v>326</v>
      </c>
      <c r="J21" s="51">
        <v>28</v>
      </c>
      <c r="K21" s="49" t="s">
        <v>380</v>
      </c>
    </row>
    <row r="22" spans="1:11" x14ac:dyDescent="0.25">
      <c r="A22" s="46">
        <v>20</v>
      </c>
      <c r="B22" s="46" t="s">
        <v>322</v>
      </c>
      <c r="C22" s="49">
        <v>49790728</v>
      </c>
      <c r="D22" s="49" t="s">
        <v>381</v>
      </c>
      <c r="E22" s="47" t="s">
        <v>382</v>
      </c>
      <c r="F22" s="47" t="s">
        <v>862</v>
      </c>
      <c r="G22" s="48" t="s">
        <v>325</v>
      </c>
      <c r="H22" s="49" t="s">
        <v>372</v>
      </c>
      <c r="I22" s="50" t="s">
        <v>326</v>
      </c>
      <c r="J22" s="51">
        <v>28</v>
      </c>
      <c r="K22" s="49" t="s">
        <v>383</v>
      </c>
    </row>
    <row r="23" spans="1:11" x14ac:dyDescent="0.25">
      <c r="A23" s="46">
        <v>21</v>
      </c>
      <c r="B23" s="46" t="s">
        <v>315</v>
      </c>
      <c r="C23" s="49">
        <v>98662226</v>
      </c>
      <c r="D23" s="49" t="s">
        <v>328</v>
      </c>
      <c r="E23" s="47" t="s">
        <v>384</v>
      </c>
      <c r="F23" s="47" t="s">
        <v>863</v>
      </c>
      <c r="G23" s="48" t="s">
        <v>385</v>
      </c>
      <c r="H23" s="49" t="s">
        <v>372</v>
      </c>
      <c r="I23" s="50" t="s">
        <v>386</v>
      </c>
      <c r="J23" s="51">
        <v>16</v>
      </c>
      <c r="K23" s="49" t="s">
        <v>387</v>
      </c>
    </row>
    <row r="24" spans="1:11" x14ac:dyDescent="0.25">
      <c r="A24" s="46">
        <v>22</v>
      </c>
      <c r="B24" s="46" t="s">
        <v>315</v>
      </c>
      <c r="C24" s="49">
        <v>71332748</v>
      </c>
      <c r="D24" s="49" t="s">
        <v>323</v>
      </c>
      <c r="E24" s="47" t="s">
        <v>388</v>
      </c>
      <c r="F24" s="47" t="s">
        <v>864</v>
      </c>
      <c r="G24" s="48" t="s">
        <v>385</v>
      </c>
      <c r="H24" s="49" t="s">
        <v>372</v>
      </c>
      <c r="I24" s="50" t="s">
        <v>386</v>
      </c>
      <c r="J24" s="51">
        <v>16</v>
      </c>
      <c r="K24" s="49" t="s">
        <v>387</v>
      </c>
    </row>
    <row r="25" spans="1:11" x14ac:dyDescent="0.25">
      <c r="A25" s="46">
        <v>23</v>
      </c>
      <c r="B25" s="46" t="s">
        <v>315</v>
      </c>
      <c r="C25" s="49">
        <v>10776430</v>
      </c>
      <c r="D25" s="49" t="s">
        <v>389</v>
      </c>
      <c r="E25" s="47" t="s">
        <v>390</v>
      </c>
      <c r="F25" s="47" t="s">
        <v>865</v>
      </c>
      <c r="G25" s="48" t="s">
        <v>385</v>
      </c>
      <c r="H25" s="49" t="s">
        <v>372</v>
      </c>
      <c r="I25" s="50" t="s">
        <v>386</v>
      </c>
      <c r="J25" s="51">
        <v>16</v>
      </c>
      <c r="K25" s="49" t="s">
        <v>391</v>
      </c>
    </row>
    <row r="26" spans="1:11" x14ac:dyDescent="0.25">
      <c r="A26" s="46">
        <v>24</v>
      </c>
      <c r="B26" s="46" t="s">
        <v>315</v>
      </c>
      <c r="C26" s="49">
        <v>11807856</v>
      </c>
      <c r="D26" s="49" t="s">
        <v>392</v>
      </c>
      <c r="E26" s="47" t="s">
        <v>393</v>
      </c>
      <c r="F26" s="47" t="s">
        <v>866</v>
      </c>
      <c r="G26" s="52" t="s">
        <v>385</v>
      </c>
      <c r="H26" s="49" t="s">
        <v>372</v>
      </c>
      <c r="I26" s="50" t="s">
        <v>386</v>
      </c>
      <c r="J26" s="51">
        <v>16</v>
      </c>
      <c r="K26" s="49" t="s">
        <v>394</v>
      </c>
    </row>
    <row r="27" spans="1:11" x14ac:dyDescent="0.25">
      <c r="A27" s="46">
        <v>25</v>
      </c>
      <c r="B27" s="46" t="s">
        <v>315</v>
      </c>
      <c r="C27" s="49">
        <v>1076818080</v>
      </c>
      <c r="D27" s="49" t="s">
        <v>395</v>
      </c>
      <c r="E27" s="47" t="s">
        <v>396</v>
      </c>
      <c r="F27" s="47" t="s">
        <v>867</v>
      </c>
      <c r="G27" s="52" t="s">
        <v>385</v>
      </c>
      <c r="H27" s="49" t="s">
        <v>372</v>
      </c>
      <c r="I27" s="50" t="s">
        <v>386</v>
      </c>
      <c r="J27" s="53">
        <v>16</v>
      </c>
      <c r="K27" s="49" t="s">
        <v>394</v>
      </c>
    </row>
    <row r="28" spans="1:11" x14ac:dyDescent="0.25">
      <c r="A28" s="46">
        <v>26</v>
      </c>
      <c r="B28" s="46" t="s">
        <v>315</v>
      </c>
      <c r="C28" s="49">
        <v>71256971</v>
      </c>
      <c r="D28" s="49" t="s">
        <v>374</v>
      </c>
      <c r="E28" s="47" t="s">
        <v>397</v>
      </c>
      <c r="F28" s="47" t="s">
        <v>868</v>
      </c>
      <c r="G28" s="52" t="s">
        <v>385</v>
      </c>
      <c r="H28" s="49" t="s">
        <v>372</v>
      </c>
      <c r="I28" s="50" t="s">
        <v>386</v>
      </c>
      <c r="J28" s="51">
        <v>16</v>
      </c>
      <c r="K28" s="49" t="s">
        <v>391</v>
      </c>
    </row>
    <row r="29" spans="1:11" x14ac:dyDescent="0.25">
      <c r="A29" s="46">
        <v>27</v>
      </c>
      <c r="B29" s="46" t="s">
        <v>322</v>
      </c>
      <c r="C29" s="49">
        <v>43263503</v>
      </c>
      <c r="D29" s="49" t="s">
        <v>323</v>
      </c>
      <c r="E29" s="47" t="s">
        <v>398</v>
      </c>
      <c r="F29" s="47" t="s">
        <v>869</v>
      </c>
      <c r="G29" s="52" t="s">
        <v>333</v>
      </c>
      <c r="H29" s="49" t="s">
        <v>372</v>
      </c>
      <c r="I29" s="50" t="s">
        <v>335</v>
      </c>
      <c r="J29" s="51">
        <v>10</v>
      </c>
      <c r="K29" s="49" t="s">
        <v>399</v>
      </c>
    </row>
    <row r="30" spans="1:11" x14ac:dyDescent="0.25">
      <c r="A30" s="46">
        <v>28</v>
      </c>
      <c r="B30" s="46" t="s">
        <v>322</v>
      </c>
      <c r="C30" s="49">
        <v>39415151</v>
      </c>
      <c r="D30" s="49" t="s">
        <v>344</v>
      </c>
      <c r="E30" s="47" t="s">
        <v>400</v>
      </c>
      <c r="F30" s="47" t="s">
        <v>870</v>
      </c>
      <c r="G30" s="52" t="s">
        <v>325</v>
      </c>
      <c r="H30" s="49" t="s">
        <v>372</v>
      </c>
      <c r="I30" s="50" t="s">
        <v>326</v>
      </c>
      <c r="J30" s="51">
        <v>26</v>
      </c>
      <c r="K30" s="49" t="s">
        <v>401</v>
      </c>
    </row>
    <row r="31" spans="1:11" x14ac:dyDescent="0.25">
      <c r="A31" s="46">
        <v>29</v>
      </c>
      <c r="B31" s="46" t="s">
        <v>315</v>
      </c>
      <c r="C31" s="49">
        <v>10130863</v>
      </c>
      <c r="D31" s="49" t="s">
        <v>402</v>
      </c>
      <c r="E31" s="47" t="s">
        <v>403</v>
      </c>
      <c r="F31" s="47" t="s">
        <v>871</v>
      </c>
      <c r="G31" s="52" t="s">
        <v>325</v>
      </c>
      <c r="H31" s="49" t="s">
        <v>372</v>
      </c>
      <c r="I31" s="50" t="s">
        <v>326</v>
      </c>
      <c r="J31" s="51">
        <v>26</v>
      </c>
      <c r="K31" s="49" t="s">
        <v>404</v>
      </c>
    </row>
    <row r="32" spans="1:11" x14ac:dyDescent="0.25">
      <c r="A32" s="46">
        <v>30</v>
      </c>
      <c r="B32" s="46" t="s">
        <v>315</v>
      </c>
      <c r="C32" s="49">
        <v>70138123</v>
      </c>
      <c r="D32" s="49" t="s">
        <v>405</v>
      </c>
      <c r="E32" s="47" t="s">
        <v>406</v>
      </c>
      <c r="F32" s="47" t="s">
        <v>872</v>
      </c>
      <c r="G32" s="52" t="s">
        <v>325</v>
      </c>
      <c r="H32" s="49" t="s">
        <v>372</v>
      </c>
      <c r="I32" s="50" t="s">
        <v>326</v>
      </c>
      <c r="J32" s="51">
        <v>26</v>
      </c>
      <c r="K32" s="49" t="s">
        <v>407</v>
      </c>
    </row>
    <row r="33" spans="1:13" x14ac:dyDescent="0.25">
      <c r="A33" s="46">
        <v>31</v>
      </c>
      <c r="B33" s="46" t="s">
        <v>315</v>
      </c>
      <c r="C33" s="49">
        <v>12985954</v>
      </c>
      <c r="D33" s="49" t="s">
        <v>408</v>
      </c>
      <c r="E33" s="47" t="s">
        <v>409</v>
      </c>
      <c r="F33" s="47" t="s">
        <v>873</v>
      </c>
      <c r="G33" s="52" t="s">
        <v>325</v>
      </c>
      <c r="H33" s="49" t="s">
        <v>372</v>
      </c>
      <c r="I33" s="50" t="s">
        <v>326</v>
      </c>
      <c r="J33" s="51">
        <v>26</v>
      </c>
      <c r="K33" s="49" t="s">
        <v>410</v>
      </c>
      <c r="M33" s="1">
        <v>9013552919</v>
      </c>
    </row>
    <row r="34" spans="1:13" x14ac:dyDescent="0.25">
      <c r="A34" s="46">
        <v>32</v>
      </c>
      <c r="B34" s="46" t="s">
        <v>315</v>
      </c>
      <c r="C34" s="49">
        <v>13468922</v>
      </c>
      <c r="D34" s="49" t="s">
        <v>411</v>
      </c>
      <c r="E34" s="47" t="s">
        <v>412</v>
      </c>
      <c r="F34" s="47" t="s">
        <v>874</v>
      </c>
      <c r="G34" s="52" t="s">
        <v>325</v>
      </c>
      <c r="H34" s="49" t="s">
        <v>372</v>
      </c>
      <c r="I34" s="50" t="s">
        <v>326</v>
      </c>
      <c r="J34" s="51">
        <v>26</v>
      </c>
      <c r="K34" s="49" t="s">
        <v>413</v>
      </c>
    </row>
    <row r="35" spans="1:13" x14ac:dyDescent="0.25">
      <c r="A35" s="46">
        <v>33</v>
      </c>
      <c r="B35" s="46" t="s">
        <v>315</v>
      </c>
      <c r="C35" s="49">
        <v>71674103</v>
      </c>
      <c r="D35" s="49" t="s">
        <v>323</v>
      </c>
      <c r="E35" s="47" t="s">
        <v>414</v>
      </c>
      <c r="F35" s="47" t="s">
        <v>875</v>
      </c>
      <c r="G35" s="52" t="s">
        <v>325</v>
      </c>
      <c r="H35" s="49" t="s">
        <v>372</v>
      </c>
      <c r="I35" s="50" t="s">
        <v>326</v>
      </c>
      <c r="J35" s="51">
        <v>26</v>
      </c>
      <c r="K35" s="49" t="s">
        <v>415</v>
      </c>
    </row>
    <row r="36" spans="1:13" x14ac:dyDescent="0.25">
      <c r="A36" s="46">
        <v>34</v>
      </c>
      <c r="B36" s="46" t="s">
        <v>315</v>
      </c>
      <c r="C36" s="49">
        <v>93287339</v>
      </c>
      <c r="D36" s="49" t="s">
        <v>416</v>
      </c>
      <c r="E36" s="47" t="s">
        <v>417</v>
      </c>
      <c r="F36" s="47" t="s">
        <v>876</v>
      </c>
      <c r="G36" s="52" t="s">
        <v>325</v>
      </c>
      <c r="H36" s="49" t="s">
        <v>372</v>
      </c>
      <c r="I36" s="50" t="s">
        <v>326</v>
      </c>
      <c r="J36" s="51">
        <v>26</v>
      </c>
      <c r="K36" s="49" t="s">
        <v>418</v>
      </c>
    </row>
    <row r="37" spans="1:13" x14ac:dyDescent="0.25">
      <c r="A37" s="46">
        <v>35</v>
      </c>
      <c r="B37" s="46" t="s">
        <v>315</v>
      </c>
      <c r="C37" s="49">
        <v>5233037</v>
      </c>
      <c r="D37" s="49" t="s">
        <v>419</v>
      </c>
      <c r="E37" s="47" t="s">
        <v>420</v>
      </c>
      <c r="F37" s="47" t="s">
        <v>877</v>
      </c>
      <c r="G37" s="52" t="s">
        <v>325</v>
      </c>
      <c r="H37" s="49" t="s">
        <v>372</v>
      </c>
      <c r="I37" s="50" t="s">
        <v>326</v>
      </c>
      <c r="J37" s="51">
        <v>26</v>
      </c>
      <c r="K37" s="49" t="s">
        <v>421</v>
      </c>
    </row>
    <row r="38" spans="1:13" x14ac:dyDescent="0.25">
      <c r="A38" s="46">
        <v>36</v>
      </c>
      <c r="B38" s="46" t="s">
        <v>315</v>
      </c>
      <c r="C38" s="49">
        <v>10538927</v>
      </c>
      <c r="D38" s="49" t="s">
        <v>422</v>
      </c>
      <c r="E38" s="47" t="s">
        <v>423</v>
      </c>
      <c r="F38" s="47" t="s">
        <v>878</v>
      </c>
      <c r="G38" s="52" t="s">
        <v>325</v>
      </c>
      <c r="H38" s="49" t="s">
        <v>372</v>
      </c>
      <c r="I38" s="50" t="s">
        <v>326</v>
      </c>
      <c r="J38" s="51">
        <v>26</v>
      </c>
      <c r="K38" s="49" t="s">
        <v>424</v>
      </c>
    </row>
    <row r="39" spans="1:13" x14ac:dyDescent="0.25">
      <c r="A39" s="46">
        <v>37</v>
      </c>
      <c r="B39" s="46" t="s">
        <v>315</v>
      </c>
      <c r="C39" s="49">
        <v>91103933</v>
      </c>
      <c r="D39" s="49" t="s">
        <v>425</v>
      </c>
      <c r="E39" s="47" t="s">
        <v>426</v>
      </c>
      <c r="F39" s="47" t="s">
        <v>879</v>
      </c>
      <c r="G39" s="52" t="s">
        <v>325</v>
      </c>
      <c r="H39" s="49" t="s">
        <v>372</v>
      </c>
      <c r="I39" s="50" t="s">
        <v>326</v>
      </c>
      <c r="J39" s="51">
        <v>26</v>
      </c>
      <c r="K39" s="49" t="s">
        <v>427</v>
      </c>
    </row>
    <row r="40" spans="1:13" x14ac:dyDescent="0.25">
      <c r="A40" s="46">
        <v>38</v>
      </c>
      <c r="B40" s="46" t="s">
        <v>315</v>
      </c>
      <c r="C40" s="49">
        <v>8459849</v>
      </c>
      <c r="D40" s="49" t="s">
        <v>428</v>
      </c>
      <c r="E40" s="47" t="s">
        <v>429</v>
      </c>
      <c r="F40" s="47" t="s">
        <v>880</v>
      </c>
      <c r="G40" s="52" t="s">
        <v>325</v>
      </c>
      <c r="H40" s="49" t="s">
        <v>372</v>
      </c>
      <c r="I40" s="50" t="s">
        <v>326</v>
      </c>
      <c r="J40" s="51">
        <v>26</v>
      </c>
      <c r="K40" s="49" t="s">
        <v>430</v>
      </c>
    </row>
    <row r="41" spans="1:13" x14ac:dyDescent="0.25">
      <c r="A41" s="46">
        <v>39</v>
      </c>
      <c r="B41" s="46" t="s">
        <v>322</v>
      </c>
      <c r="C41" s="49">
        <v>1048018715</v>
      </c>
      <c r="D41" s="49" t="s">
        <v>431</v>
      </c>
      <c r="E41" s="47" t="s">
        <v>432</v>
      </c>
      <c r="F41" s="47" t="s">
        <v>881</v>
      </c>
      <c r="G41" s="52" t="s">
        <v>325</v>
      </c>
      <c r="H41" s="49" t="s">
        <v>372</v>
      </c>
      <c r="I41" s="50" t="s">
        <v>326</v>
      </c>
      <c r="J41" s="51">
        <v>28</v>
      </c>
      <c r="K41" s="49" t="s">
        <v>433</v>
      </c>
    </row>
    <row r="42" spans="1:13" x14ac:dyDescent="0.25">
      <c r="A42" s="46">
        <v>40</v>
      </c>
      <c r="B42" s="46" t="s">
        <v>315</v>
      </c>
      <c r="C42" s="49">
        <v>11814398</v>
      </c>
      <c r="D42" s="49" t="s">
        <v>392</v>
      </c>
      <c r="E42" s="47" t="s">
        <v>434</v>
      </c>
      <c r="F42" s="47" t="s">
        <v>882</v>
      </c>
      <c r="G42" s="52" t="s">
        <v>385</v>
      </c>
      <c r="H42" s="49" t="s">
        <v>372</v>
      </c>
      <c r="I42" s="50" t="s">
        <v>386</v>
      </c>
      <c r="J42" s="51">
        <v>16</v>
      </c>
      <c r="K42" s="49" t="s">
        <v>435</v>
      </c>
    </row>
    <row r="43" spans="1:13" x14ac:dyDescent="0.25">
      <c r="A43" s="46">
        <v>41</v>
      </c>
      <c r="B43" s="46" t="s">
        <v>322</v>
      </c>
      <c r="C43" s="49">
        <v>39442194</v>
      </c>
      <c r="D43" s="49" t="s">
        <v>436</v>
      </c>
      <c r="E43" s="47" t="s">
        <v>437</v>
      </c>
      <c r="F43" s="47" t="s">
        <v>883</v>
      </c>
      <c r="G43" s="52" t="s">
        <v>385</v>
      </c>
      <c r="H43" s="49" t="s">
        <v>372</v>
      </c>
      <c r="I43" s="50" t="s">
        <v>386</v>
      </c>
      <c r="J43" s="51">
        <v>20</v>
      </c>
      <c r="K43" s="49" t="s">
        <v>438</v>
      </c>
    </row>
    <row r="44" spans="1:13" x14ac:dyDescent="0.25">
      <c r="A44" s="46">
        <v>42</v>
      </c>
      <c r="B44" s="46" t="s">
        <v>322</v>
      </c>
      <c r="C44" s="49">
        <v>43731144</v>
      </c>
      <c r="D44" s="49" t="s">
        <v>328</v>
      </c>
      <c r="E44" s="47" t="s">
        <v>439</v>
      </c>
      <c r="F44" s="47" t="s">
        <v>884</v>
      </c>
      <c r="G44" s="52" t="s">
        <v>385</v>
      </c>
      <c r="H44" s="49" t="s">
        <v>372</v>
      </c>
      <c r="I44" s="50" t="s">
        <v>386</v>
      </c>
      <c r="J44" s="51">
        <v>16</v>
      </c>
      <c r="K44" s="49" t="s">
        <v>440</v>
      </c>
    </row>
    <row r="45" spans="1:13" x14ac:dyDescent="0.25">
      <c r="A45" s="46">
        <v>43</v>
      </c>
      <c r="B45" s="46" t="s">
        <v>315</v>
      </c>
      <c r="C45" s="49">
        <v>1152689694</v>
      </c>
      <c r="D45" s="49" t="s">
        <v>323</v>
      </c>
      <c r="E45" s="47" t="s">
        <v>441</v>
      </c>
      <c r="F45" s="47" t="s">
        <v>885</v>
      </c>
      <c r="G45" s="52" t="s">
        <v>385</v>
      </c>
      <c r="H45" s="49" t="s">
        <v>372</v>
      </c>
      <c r="I45" s="50" t="s">
        <v>386</v>
      </c>
      <c r="J45" s="51">
        <v>20</v>
      </c>
      <c r="K45" s="49" t="s">
        <v>442</v>
      </c>
    </row>
    <row r="46" spans="1:13" x14ac:dyDescent="0.25">
      <c r="A46" s="46">
        <v>44</v>
      </c>
      <c r="B46" s="46" t="s">
        <v>322</v>
      </c>
      <c r="C46" s="49">
        <v>30406148</v>
      </c>
      <c r="D46" s="49" t="s">
        <v>443</v>
      </c>
      <c r="E46" s="47" t="s">
        <v>444</v>
      </c>
      <c r="F46" s="47" t="s">
        <v>886</v>
      </c>
      <c r="G46" s="52" t="s">
        <v>385</v>
      </c>
      <c r="H46" s="49" t="s">
        <v>372</v>
      </c>
      <c r="I46" s="50" t="s">
        <v>386</v>
      </c>
      <c r="J46" s="51">
        <v>20</v>
      </c>
      <c r="K46" s="49" t="s">
        <v>445</v>
      </c>
    </row>
    <row r="47" spans="1:13" x14ac:dyDescent="0.25">
      <c r="A47" s="46">
        <v>45</v>
      </c>
      <c r="B47" s="46" t="s">
        <v>315</v>
      </c>
      <c r="C47" s="49">
        <v>71022083</v>
      </c>
      <c r="D47" s="49" t="s">
        <v>446</v>
      </c>
      <c r="E47" s="47" t="s">
        <v>447</v>
      </c>
      <c r="F47" s="47" t="s">
        <v>887</v>
      </c>
      <c r="G47" s="52" t="s">
        <v>385</v>
      </c>
      <c r="H47" s="49" t="s">
        <v>372</v>
      </c>
      <c r="I47" s="50" t="s">
        <v>386</v>
      </c>
      <c r="J47" s="51">
        <v>20</v>
      </c>
      <c r="K47" s="49" t="s">
        <v>448</v>
      </c>
    </row>
    <row r="48" spans="1:13" x14ac:dyDescent="0.25">
      <c r="A48" s="46">
        <v>46</v>
      </c>
      <c r="B48" s="46" t="s">
        <v>322</v>
      </c>
      <c r="C48" s="49">
        <v>43596542</v>
      </c>
      <c r="D48" s="49" t="s">
        <v>323</v>
      </c>
      <c r="E48" s="47" t="s">
        <v>449</v>
      </c>
      <c r="F48" s="47" t="s">
        <v>888</v>
      </c>
      <c r="G48" s="52" t="s">
        <v>385</v>
      </c>
      <c r="H48" s="49" t="s">
        <v>372</v>
      </c>
      <c r="I48" s="50" t="s">
        <v>386</v>
      </c>
      <c r="J48" s="51">
        <v>16</v>
      </c>
      <c r="K48" s="49" t="s">
        <v>450</v>
      </c>
    </row>
    <row r="49" spans="1:11" x14ac:dyDescent="0.25">
      <c r="A49" s="46">
        <v>47</v>
      </c>
      <c r="B49" s="46" t="s">
        <v>315</v>
      </c>
      <c r="C49" s="49">
        <v>78292289</v>
      </c>
      <c r="D49" s="49" t="s">
        <v>451</v>
      </c>
      <c r="E49" s="47" t="s">
        <v>452</v>
      </c>
      <c r="F49" s="47" t="s">
        <v>889</v>
      </c>
      <c r="G49" s="52" t="s">
        <v>385</v>
      </c>
      <c r="H49" s="49" t="s">
        <v>372</v>
      </c>
      <c r="I49" s="50" t="s">
        <v>386</v>
      </c>
      <c r="J49" s="51">
        <v>16</v>
      </c>
      <c r="K49" s="49" t="s">
        <v>450</v>
      </c>
    </row>
    <row r="50" spans="1:11" x14ac:dyDescent="0.25">
      <c r="A50" s="46">
        <v>48</v>
      </c>
      <c r="B50" s="46" t="s">
        <v>315</v>
      </c>
      <c r="C50" s="49">
        <v>1040350659</v>
      </c>
      <c r="D50" s="49" t="s">
        <v>374</v>
      </c>
      <c r="E50" s="47" t="s">
        <v>453</v>
      </c>
      <c r="F50" s="47" t="s">
        <v>890</v>
      </c>
      <c r="G50" s="52" t="s">
        <v>385</v>
      </c>
      <c r="H50" s="49" t="s">
        <v>372</v>
      </c>
      <c r="I50" s="50" t="s">
        <v>386</v>
      </c>
      <c r="J50" s="51">
        <v>20</v>
      </c>
      <c r="K50" s="49" t="s">
        <v>454</v>
      </c>
    </row>
    <row r="51" spans="1:11" x14ac:dyDescent="0.25">
      <c r="A51" s="46">
        <v>49</v>
      </c>
      <c r="B51" s="46" t="s">
        <v>322</v>
      </c>
      <c r="C51" s="49">
        <v>32356839</v>
      </c>
      <c r="D51" s="49" t="s">
        <v>354</v>
      </c>
      <c r="E51" s="47" t="s">
        <v>455</v>
      </c>
      <c r="F51" s="47" t="s">
        <v>891</v>
      </c>
      <c r="G51" s="52" t="s">
        <v>385</v>
      </c>
      <c r="H51" s="49" t="s">
        <v>372</v>
      </c>
      <c r="I51" s="50" t="s">
        <v>386</v>
      </c>
      <c r="J51" s="51">
        <v>16</v>
      </c>
      <c r="K51" s="49" t="s">
        <v>450</v>
      </c>
    </row>
    <row r="52" spans="1:11" x14ac:dyDescent="0.25">
      <c r="A52" s="46">
        <v>50</v>
      </c>
      <c r="B52" s="46" t="s">
        <v>315</v>
      </c>
      <c r="C52" s="49">
        <v>10995953</v>
      </c>
      <c r="D52" s="49" t="s">
        <v>456</v>
      </c>
      <c r="E52" s="47" t="s">
        <v>457</v>
      </c>
      <c r="F52" s="47" t="s">
        <v>892</v>
      </c>
      <c r="G52" s="52" t="s">
        <v>385</v>
      </c>
      <c r="H52" s="49" t="s">
        <v>372</v>
      </c>
      <c r="I52" s="50" t="s">
        <v>386</v>
      </c>
      <c r="J52" s="51">
        <v>16</v>
      </c>
      <c r="K52" s="49" t="s">
        <v>458</v>
      </c>
    </row>
    <row r="53" spans="1:11" x14ac:dyDescent="0.25">
      <c r="A53" s="46">
        <v>51</v>
      </c>
      <c r="B53" s="46" t="s">
        <v>322</v>
      </c>
      <c r="C53" s="49">
        <v>43581102</v>
      </c>
      <c r="D53" s="49" t="s">
        <v>459</v>
      </c>
      <c r="E53" s="47" t="s">
        <v>460</v>
      </c>
      <c r="F53" s="47" t="s">
        <v>893</v>
      </c>
      <c r="G53" s="52" t="s">
        <v>385</v>
      </c>
      <c r="H53" s="49" t="s">
        <v>372</v>
      </c>
      <c r="I53" s="50" t="s">
        <v>386</v>
      </c>
      <c r="J53" s="51">
        <v>16</v>
      </c>
      <c r="K53" s="49" t="s">
        <v>461</v>
      </c>
    </row>
    <row r="54" spans="1:11" x14ac:dyDescent="0.25">
      <c r="A54" s="46">
        <v>52</v>
      </c>
      <c r="B54" s="46" t="s">
        <v>322</v>
      </c>
      <c r="C54" s="49">
        <v>43284195</v>
      </c>
      <c r="D54" s="49" t="s">
        <v>459</v>
      </c>
      <c r="E54" s="47" t="s">
        <v>462</v>
      </c>
      <c r="F54" s="47" t="s">
        <v>894</v>
      </c>
      <c r="G54" s="52" t="s">
        <v>385</v>
      </c>
      <c r="H54" s="49" t="s">
        <v>372</v>
      </c>
      <c r="I54" s="50" t="s">
        <v>386</v>
      </c>
      <c r="J54" s="51">
        <v>20</v>
      </c>
      <c r="K54" s="49" t="s">
        <v>463</v>
      </c>
    </row>
    <row r="55" spans="1:11" x14ac:dyDescent="0.25">
      <c r="A55" s="46">
        <v>53</v>
      </c>
      <c r="B55" s="46" t="s">
        <v>322</v>
      </c>
      <c r="C55" s="49">
        <v>32291779</v>
      </c>
      <c r="D55" s="49" t="s">
        <v>354</v>
      </c>
      <c r="E55" s="47" t="s">
        <v>464</v>
      </c>
      <c r="F55" s="47" t="s">
        <v>895</v>
      </c>
      <c r="G55" s="52" t="s">
        <v>385</v>
      </c>
      <c r="H55" s="49" t="s">
        <v>372</v>
      </c>
      <c r="I55" s="50" t="s">
        <v>386</v>
      </c>
      <c r="J55" s="51">
        <v>20</v>
      </c>
      <c r="K55" s="49" t="s">
        <v>465</v>
      </c>
    </row>
    <row r="56" spans="1:11" x14ac:dyDescent="0.25">
      <c r="A56" s="46">
        <v>54</v>
      </c>
      <c r="B56" s="46" t="s">
        <v>322</v>
      </c>
      <c r="C56" s="49">
        <v>1076816491</v>
      </c>
      <c r="D56" s="49" t="s">
        <v>395</v>
      </c>
      <c r="E56" s="47" t="s">
        <v>466</v>
      </c>
      <c r="F56" s="47" t="s">
        <v>896</v>
      </c>
      <c r="G56" s="52" t="s">
        <v>385</v>
      </c>
      <c r="H56" s="49" t="s">
        <v>372</v>
      </c>
      <c r="I56" s="50" t="s">
        <v>386</v>
      </c>
      <c r="J56" s="51">
        <v>20</v>
      </c>
      <c r="K56" s="49" t="s">
        <v>467</v>
      </c>
    </row>
    <row r="57" spans="1:11" x14ac:dyDescent="0.25">
      <c r="A57" s="46">
        <v>55</v>
      </c>
      <c r="B57" s="46" t="s">
        <v>322</v>
      </c>
      <c r="C57" s="49">
        <v>35603139</v>
      </c>
      <c r="D57" s="49" t="s">
        <v>468</v>
      </c>
      <c r="E57" s="47" t="s">
        <v>469</v>
      </c>
      <c r="F57" s="47" t="s">
        <v>897</v>
      </c>
      <c r="G57" s="52" t="s">
        <v>385</v>
      </c>
      <c r="H57" s="49" t="s">
        <v>372</v>
      </c>
      <c r="I57" s="50" t="s">
        <v>386</v>
      </c>
      <c r="J57" s="51">
        <v>16</v>
      </c>
      <c r="K57" s="49" t="s">
        <v>470</v>
      </c>
    </row>
    <row r="58" spans="1:11" x14ac:dyDescent="0.25">
      <c r="A58" s="46">
        <v>56</v>
      </c>
      <c r="B58" s="46" t="s">
        <v>315</v>
      </c>
      <c r="C58" s="49">
        <v>11797764</v>
      </c>
      <c r="D58" s="49" t="s">
        <v>392</v>
      </c>
      <c r="E58" s="47" t="s">
        <v>471</v>
      </c>
      <c r="F58" s="47" t="s">
        <v>898</v>
      </c>
      <c r="G58" s="52" t="s">
        <v>385</v>
      </c>
      <c r="H58" s="49" t="s">
        <v>372</v>
      </c>
      <c r="I58" s="50" t="s">
        <v>386</v>
      </c>
      <c r="J58" s="51">
        <v>20</v>
      </c>
      <c r="K58" s="49" t="s">
        <v>472</v>
      </c>
    </row>
    <row r="59" spans="1:11" x14ac:dyDescent="0.25">
      <c r="A59" s="46">
        <v>57</v>
      </c>
      <c r="B59" s="46" t="s">
        <v>315</v>
      </c>
      <c r="C59" s="49">
        <v>71984086</v>
      </c>
      <c r="D59" s="49" t="s">
        <v>473</v>
      </c>
      <c r="E59" s="47" t="s">
        <v>474</v>
      </c>
      <c r="F59" s="47" t="s">
        <v>899</v>
      </c>
      <c r="G59" s="52" t="s">
        <v>385</v>
      </c>
      <c r="H59" s="49" t="s">
        <v>372</v>
      </c>
      <c r="I59" s="50" t="s">
        <v>386</v>
      </c>
      <c r="J59" s="51">
        <v>16</v>
      </c>
      <c r="K59" s="49" t="s">
        <v>475</v>
      </c>
    </row>
    <row r="60" spans="1:11" x14ac:dyDescent="0.25">
      <c r="A60" s="46">
        <v>58</v>
      </c>
      <c r="B60" s="46" t="s">
        <v>315</v>
      </c>
      <c r="C60" s="49">
        <v>1028007784</v>
      </c>
      <c r="D60" s="49" t="s">
        <v>344</v>
      </c>
      <c r="E60" s="47" t="s">
        <v>476</v>
      </c>
      <c r="F60" s="47" t="s">
        <v>900</v>
      </c>
      <c r="G60" s="52" t="s">
        <v>385</v>
      </c>
      <c r="H60" s="49" t="s">
        <v>372</v>
      </c>
      <c r="I60" s="50" t="s">
        <v>386</v>
      </c>
      <c r="J60" s="51">
        <v>16</v>
      </c>
      <c r="K60" s="49" t="s">
        <v>477</v>
      </c>
    </row>
    <row r="61" spans="1:11" x14ac:dyDescent="0.25">
      <c r="A61" s="46">
        <v>59</v>
      </c>
      <c r="B61" s="46" t="s">
        <v>322</v>
      </c>
      <c r="C61" s="49">
        <v>39405250</v>
      </c>
      <c r="D61" s="49" t="s">
        <v>344</v>
      </c>
      <c r="E61" s="47" t="s">
        <v>478</v>
      </c>
      <c r="F61" s="47" t="s">
        <v>901</v>
      </c>
      <c r="G61" s="52" t="s">
        <v>385</v>
      </c>
      <c r="H61" s="49" t="s">
        <v>372</v>
      </c>
      <c r="I61" s="50" t="s">
        <v>386</v>
      </c>
      <c r="J61" s="51">
        <v>20</v>
      </c>
      <c r="K61" s="49" t="s">
        <v>479</v>
      </c>
    </row>
    <row r="62" spans="1:11" x14ac:dyDescent="0.25">
      <c r="A62" s="46">
        <v>60</v>
      </c>
      <c r="B62" s="46" t="s">
        <v>322</v>
      </c>
      <c r="C62" s="49">
        <v>32357204</v>
      </c>
      <c r="D62" s="49" t="s">
        <v>354</v>
      </c>
      <c r="E62" s="47" t="s">
        <v>480</v>
      </c>
      <c r="F62" s="47" t="s">
        <v>902</v>
      </c>
      <c r="G62" s="52" t="s">
        <v>385</v>
      </c>
      <c r="H62" s="49" t="s">
        <v>372</v>
      </c>
      <c r="I62" s="50" t="s">
        <v>386</v>
      </c>
      <c r="J62" s="51">
        <v>16</v>
      </c>
      <c r="K62" s="49" t="s">
        <v>477</v>
      </c>
    </row>
    <row r="63" spans="1:11" x14ac:dyDescent="0.25">
      <c r="A63" s="46">
        <v>61</v>
      </c>
      <c r="B63" s="46" t="s">
        <v>322</v>
      </c>
      <c r="C63" s="49">
        <v>43145565</v>
      </c>
      <c r="D63" s="49" t="s">
        <v>374</v>
      </c>
      <c r="E63" s="47" t="s">
        <v>481</v>
      </c>
      <c r="F63" s="47" t="s">
        <v>903</v>
      </c>
      <c r="G63" s="52" t="s">
        <v>385</v>
      </c>
      <c r="H63" s="49" t="s">
        <v>372</v>
      </c>
      <c r="I63" s="50" t="s">
        <v>386</v>
      </c>
      <c r="J63" s="51">
        <v>16</v>
      </c>
      <c r="K63" s="49" t="s">
        <v>477</v>
      </c>
    </row>
    <row r="64" spans="1:11" x14ac:dyDescent="0.25">
      <c r="A64" s="46">
        <v>62</v>
      </c>
      <c r="B64" s="46" t="s">
        <v>322</v>
      </c>
      <c r="C64" s="49">
        <v>21447744</v>
      </c>
      <c r="D64" s="49" t="s">
        <v>482</v>
      </c>
      <c r="E64" s="47" t="s">
        <v>483</v>
      </c>
      <c r="F64" s="47" t="s">
        <v>904</v>
      </c>
      <c r="G64" s="52" t="s">
        <v>385</v>
      </c>
      <c r="H64" s="49" t="s">
        <v>372</v>
      </c>
      <c r="I64" s="50" t="s">
        <v>386</v>
      </c>
      <c r="J64" s="51">
        <v>20</v>
      </c>
      <c r="K64" s="49" t="s">
        <v>484</v>
      </c>
    </row>
    <row r="65" spans="1:11" x14ac:dyDescent="0.25">
      <c r="A65" s="46">
        <v>63</v>
      </c>
      <c r="B65" s="46" t="s">
        <v>322</v>
      </c>
      <c r="C65" s="49">
        <v>43815660</v>
      </c>
      <c r="D65" s="49" t="s">
        <v>485</v>
      </c>
      <c r="E65" s="47" t="s">
        <v>486</v>
      </c>
      <c r="F65" s="47" t="s">
        <v>905</v>
      </c>
      <c r="G65" s="52" t="s">
        <v>385</v>
      </c>
      <c r="H65" s="49" t="s">
        <v>372</v>
      </c>
      <c r="I65" s="50" t="s">
        <v>386</v>
      </c>
      <c r="J65" s="51">
        <v>16</v>
      </c>
      <c r="K65" s="49" t="s">
        <v>458</v>
      </c>
    </row>
    <row r="66" spans="1:11" x14ac:dyDescent="0.25">
      <c r="A66" s="46">
        <v>64</v>
      </c>
      <c r="B66" s="46" t="s">
        <v>322</v>
      </c>
      <c r="C66" s="49">
        <v>43582101</v>
      </c>
      <c r="D66" s="49" t="s">
        <v>323</v>
      </c>
      <c r="E66" s="47" t="s">
        <v>487</v>
      </c>
      <c r="F66" s="47" t="s">
        <v>906</v>
      </c>
      <c r="G66" s="52" t="s">
        <v>385</v>
      </c>
      <c r="H66" s="49" t="s">
        <v>372</v>
      </c>
      <c r="I66" s="50" t="s">
        <v>386</v>
      </c>
      <c r="J66" s="51">
        <v>16</v>
      </c>
      <c r="K66" s="49" t="s">
        <v>461</v>
      </c>
    </row>
    <row r="67" spans="1:11" x14ac:dyDescent="0.25">
      <c r="A67" s="46">
        <v>65</v>
      </c>
      <c r="B67" s="46" t="s">
        <v>322</v>
      </c>
      <c r="C67" s="49">
        <v>1039446311</v>
      </c>
      <c r="D67" s="49" t="s">
        <v>488</v>
      </c>
      <c r="E67" s="47" t="s">
        <v>489</v>
      </c>
      <c r="F67" s="47" t="s">
        <v>907</v>
      </c>
      <c r="G67" s="52" t="s">
        <v>325</v>
      </c>
      <c r="H67" s="49" t="s">
        <v>372</v>
      </c>
      <c r="I67" s="50" t="s">
        <v>326</v>
      </c>
      <c r="J67" s="51">
        <v>28</v>
      </c>
      <c r="K67" s="49" t="s">
        <v>490</v>
      </c>
    </row>
    <row r="68" spans="1:11" x14ac:dyDescent="0.25">
      <c r="A68" s="46">
        <v>66</v>
      </c>
      <c r="B68" s="46" t="s">
        <v>315</v>
      </c>
      <c r="C68" s="49">
        <v>79338931</v>
      </c>
      <c r="D68" s="49" t="s">
        <v>316</v>
      </c>
      <c r="E68" s="47" t="s">
        <v>491</v>
      </c>
      <c r="F68" s="47" t="s">
        <v>908</v>
      </c>
      <c r="G68" s="52" t="s">
        <v>325</v>
      </c>
      <c r="H68" s="49" t="s">
        <v>372</v>
      </c>
      <c r="I68" s="50" t="s">
        <v>326</v>
      </c>
      <c r="J68" s="51">
        <v>28</v>
      </c>
      <c r="K68" s="49" t="s">
        <v>492</v>
      </c>
    </row>
    <row r="69" spans="1:11" x14ac:dyDescent="0.25">
      <c r="A69" s="46">
        <v>67</v>
      </c>
      <c r="B69" s="46" t="s">
        <v>315</v>
      </c>
      <c r="C69" s="49">
        <v>71726996</v>
      </c>
      <c r="D69" s="49" t="s">
        <v>323</v>
      </c>
      <c r="E69" s="47" t="s">
        <v>493</v>
      </c>
      <c r="F69" s="47" t="s">
        <v>909</v>
      </c>
      <c r="G69" s="52" t="s">
        <v>385</v>
      </c>
      <c r="H69" s="49" t="s">
        <v>372</v>
      </c>
      <c r="I69" s="50" t="s">
        <v>386</v>
      </c>
      <c r="J69" s="51">
        <v>23</v>
      </c>
      <c r="K69" s="49" t="s">
        <v>494</v>
      </c>
    </row>
    <row r="70" spans="1:11" x14ac:dyDescent="0.25">
      <c r="A70" s="46">
        <v>68</v>
      </c>
      <c r="B70" s="46" t="s">
        <v>315</v>
      </c>
      <c r="C70" s="49">
        <v>70725712</v>
      </c>
      <c r="D70" s="49" t="s">
        <v>495</v>
      </c>
      <c r="E70" s="47" t="s">
        <v>496</v>
      </c>
      <c r="F70" s="47" t="s">
        <v>910</v>
      </c>
      <c r="G70" s="52" t="s">
        <v>385</v>
      </c>
      <c r="H70" s="49" t="s">
        <v>372</v>
      </c>
      <c r="I70" s="50" t="s">
        <v>386</v>
      </c>
      <c r="J70" s="51">
        <v>23</v>
      </c>
      <c r="K70" s="49" t="s">
        <v>494</v>
      </c>
    </row>
    <row r="71" spans="1:11" x14ac:dyDescent="0.25">
      <c r="A71" s="46">
        <v>69</v>
      </c>
      <c r="B71" s="46" t="s">
        <v>315</v>
      </c>
      <c r="C71" s="49">
        <v>15401883</v>
      </c>
      <c r="D71" s="49" t="s">
        <v>497</v>
      </c>
      <c r="E71" s="47" t="s">
        <v>498</v>
      </c>
      <c r="F71" s="47" t="s">
        <v>911</v>
      </c>
      <c r="G71" s="52" t="s">
        <v>385</v>
      </c>
      <c r="H71" s="49" t="s">
        <v>372</v>
      </c>
      <c r="I71" s="50" t="s">
        <v>386</v>
      </c>
      <c r="J71" s="51">
        <v>23</v>
      </c>
      <c r="K71" s="49" t="s">
        <v>494</v>
      </c>
    </row>
    <row r="72" spans="1:11" x14ac:dyDescent="0.25">
      <c r="A72" s="46">
        <v>70</v>
      </c>
      <c r="B72" s="46" t="s">
        <v>315</v>
      </c>
      <c r="C72" s="49">
        <v>1017181869</v>
      </c>
      <c r="D72" s="49" t="s">
        <v>323</v>
      </c>
      <c r="E72" s="47" t="s">
        <v>499</v>
      </c>
      <c r="F72" s="47" t="s">
        <v>912</v>
      </c>
      <c r="G72" s="52" t="s">
        <v>385</v>
      </c>
      <c r="H72" s="49" t="s">
        <v>372</v>
      </c>
      <c r="I72" s="50" t="s">
        <v>386</v>
      </c>
      <c r="J72" s="51">
        <v>23</v>
      </c>
      <c r="K72" s="49" t="s">
        <v>494</v>
      </c>
    </row>
    <row r="73" spans="1:11" x14ac:dyDescent="0.25">
      <c r="A73" s="46">
        <v>71</v>
      </c>
      <c r="B73" s="46" t="s">
        <v>315</v>
      </c>
      <c r="C73" s="49">
        <v>2954947</v>
      </c>
      <c r="D73" s="49" t="s">
        <v>500</v>
      </c>
      <c r="E73" s="47" t="s">
        <v>501</v>
      </c>
      <c r="F73" s="47" t="s">
        <v>913</v>
      </c>
      <c r="G73" s="52" t="s">
        <v>385</v>
      </c>
      <c r="H73" s="49" t="s">
        <v>372</v>
      </c>
      <c r="I73" s="50" t="s">
        <v>386</v>
      </c>
      <c r="J73" s="51">
        <v>23</v>
      </c>
      <c r="K73" s="49" t="s">
        <v>494</v>
      </c>
    </row>
    <row r="74" spans="1:11" x14ac:dyDescent="0.25">
      <c r="A74" s="46">
        <v>72</v>
      </c>
      <c r="B74" s="46" t="s">
        <v>322</v>
      </c>
      <c r="C74" s="49">
        <v>43651174</v>
      </c>
      <c r="D74" s="49" t="s">
        <v>357</v>
      </c>
      <c r="E74" s="47" t="s">
        <v>502</v>
      </c>
      <c r="F74" s="47" t="s">
        <v>914</v>
      </c>
      <c r="G74" s="52" t="s">
        <v>325</v>
      </c>
      <c r="H74" s="49" t="s">
        <v>372</v>
      </c>
      <c r="I74" s="50" t="s">
        <v>326</v>
      </c>
      <c r="J74" s="51">
        <v>28</v>
      </c>
      <c r="K74" s="49" t="s">
        <v>503</v>
      </c>
    </row>
    <row r="75" spans="1:11" x14ac:dyDescent="0.25">
      <c r="A75" s="46">
        <v>73</v>
      </c>
      <c r="B75" s="49" t="s">
        <v>315</v>
      </c>
      <c r="C75" s="54">
        <v>1128458904</v>
      </c>
      <c r="D75" s="54" t="s">
        <v>323</v>
      </c>
      <c r="E75" s="47" t="s">
        <v>504</v>
      </c>
      <c r="F75" s="47" t="s">
        <v>915</v>
      </c>
      <c r="G75" s="47" t="s">
        <v>385</v>
      </c>
      <c r="H75" s="49" t="s">
        <v>372</v>
      </c>
      <c r="I75" s="50" t="s">
        <v>386</v>
      </c>
      <c r="J75" s="46">
        <v>16</v>
      </c>
      <c r="K75" s="49" t="s">
        <v>505</v>
      </c>
    </row>
    <row r="76" spans="1:11" x14ac:dyDescent="0.25">
      <c r="A76" s="46">
        <v>74</v>
      </c>
      <c r="B76" s="49" t="s">
        <v>315</v>
      </c>
      <c r="C76" s="54">
        <v>1042765302</v>
      </c>
      <c r="D76" s="54" t="s">
        <v>506</v>
      </c>
      <c r="E76" s="47" t="s">
        <v>507</v>
      </c>
      <c r="F76" s="47" t="s">
        <v>916</v>
      </c>
      <c r="G76" s="47" t="s">
        <v>385</v>
      </c>
      <c r="H76" s="49" t="s">
        <v>372</v>
      </c>
      <c r="I76" s="50" t="s">
        <v>386</v>
      </c>
      <c r="J76" s="46">
        <v>16</v>
      </c>
      <c r="K76" s="49" t="s">
        <v>505</v>
      </c>
    </row>
    <row r="77" spans="1:11" x14ac:dyDescent="0.25">
      <c r="A77" s="46">
        <v>75</v>
      </c>
      <c r="B77" s="49" t="s">
        <v>315</v>
      </c>
      <c r="C77" s="54">
        <v>1064995562</v>
      </c>
      <c r="D77" s="54" t="s">
        <v>508</v>
      </c>
      <c r="E77" s="47" t="s">
        <v>509</v>
      </c>
      <c r="F77" s="47" t="s">
        <v>917</v>
      </c>
      <c r="G77" s="47" t="s">
        <v>333</v>
      </c>
      <c r="H77" s="49" t="s">
        <v>365</v>
      </c>
      <c r="I77" s="50" t="s">
        <v>326</v>
      </c>
      <c r="J77" s="46">
        <v>28</v>
      </c>
      <c r="K77" s="49" t="s">
        <v>370</v>
      </c>
    </row>
    <row r="78" spans="1:11" x14ac:dyDescent="0.25">
      <c r="A78" s="46">
        <v>76</v>
      </c>
      <c r="B78" s="49" t="s">
        <v>322</v>
      </c>
      <c r="C78" s="54">
        <v>1110521259</v>
      </c>
      <c r="D78" s="54" t="s">
        <v>510</v>
      </c>
      <c r="E78" s="47" t="s">
        <v>511</v>
      </c>
      <c r="F78" s="47" t="s">
        <v>918</v>
      </c>
      <c r="G78" s="47" t="s">
        <v>512</v>
      </c>
      <c r="H78" s="54" t="s">
        <v>513</v>
      </c>
      <c r="I78" s="50"/>
      <c r="J78" s="46"/>
      <c r="K78" s="54" t="s">
        <v>514</v>
      </c>
    </row>
    <row r="79" spans="1:11" x14ac:dyDescent="0.25">
      <c r="A79" s="46">
        <v>77</v>
      </c>
      <c r="B79" s="49" t="s">
        <v>315</v>
      </c>
      <c r="C79" s="54">
        <v>71001317</v>
      </c>
      <c r="D79" s="54" t="s">
        <v>515</v>
      </c>
      <c r="E79" s="47" t="s">
        <v>516</v>
      </c>
      <c r="F79" s="47" t="s">
        <v>919</v>
      </c>
      <c r="G79" s="47" t="s">
        <v>385</v>
      </c>
      <c r="H79" s="54" t="s">
        <v>517</v>
      </c>
      <c r="I79" s="50"/>
      <c r="J79" s="46"/>
      <c r="K79" s="54" t="s">
        <v>518</v>
      </c>
    </row>
    <row r="80" spans="1:11" x14ac:dyDescent="0.25">
      <c r="A80" s="46">
        <v>78</v>
      </c>
      <c r="B80" s="49" t="s">
        <v>315</v>
      </c>
      <c r="C80" s="55">
        <v>1020488831</v>
      </c>
      <c r="D80" s="54" t="s">
        <v>344</v>
      </c>
      <c r="E80" s="47" t="s">
        <v>519</v>
      </c>
      <c r="F80" s="47" t="s">
        <v>920</v>
      </c>
      <c r="G80" s="47" t="s">
        <v>385</v>
      </c>
      <c r="H80" s="54" t="s">
        <v>517</v>
      </c>
      <c r="I80" s="50"/>
      <c r="J80" s="46"/>
      <c r="K80" s="49" t="s">
        <v>520</v>
      </c>
    </row>
    <row r="81" spans="1:15" x14ac:dyDescent="0.25">
      <c r="A81" s="46">
        <v>79</v>
      </c>
      <c r="B81" s="49" t="s">
        <v>315</v>
      </c>
      <c r="C81" s="54">
        <v>98463680</v>
      </c>
      <c r="D81" s="54" t="s">
        <v>521</v>
      </c>
      <c r="E81" s="47" t="s">
        <v>522</v>
      </c>
      <c r="F81" s="47" t="s">
        <v>921</v>
      </c>
      <c r="G81" s="47" t="s">
        <v>523</v>
      </c>
      <c r="H81" s="54" t="s">
        <v>517</v>
      </c>
      <c r="I81" s="50"/>
      <c r="J81" s="46"/>
      <c r="K81" s="49" t="s">
        <v>524</v>
      </c>
    </row>
    <row r="82" spans="1:15" x14ac:dyDescent="0.25">
      <c r="A82" s="56"/>
      <c r="B82" s="57"/>
      <c r="C82" s="94">
        <v>14469101</v>
      </c>
      <c r="D82" s="58"/>
      <c r="E82" s="59" t="s">
        <v>1362</v>
      </c>
      <c r="F82" s="59"/>
      <c r="G82" s="59"/>
      <c r="H82" s="58"/>
      <c r="I82" s="60"/>
      <c r="J82" s="56"/>
      <c r="K82" s="61"/>
    </row>
    <row r="83" spans="1:15" x14ac:dyDescent="0.25">
      <c r="A83" s="109">
        <v>79</v>
      </c>
      <c r="B83" s="109"/>
      <c r="C83" s="109"/>
      <c r="D83" s="109"/>
      <c r="E83" s="109"/>
      <c r="F83" s="109"/>
      <c r="G83" s="109"/>
      <c r="H83" s="109"/>
      <c r="I83" s="109"/>
      <c r="J83" s="109"/>
      <c r="K83" s="109"/>
    </row>
    <row r="85" spans="1:15" x14ac:dyDescent="0.25">
      <c r="A85" s="62">
        <v>1</v>
      </c>
      <c r="B85" s="46" t="s">
        <v>322</v>
      </c>
      <c r="C85" s="63">
        <v>1077470914</v>
      </c>
      <c r="D85" s="63" t="s">
        <v>392</v>
      </c>
      <c r="E85" s="64" t="s">
        <v>525</v>
      </c>
      <c r="F85" s="64"/>
      <c r="G85" s="65" t="s">
        <v>385</v>
      </c>
      <c r="H85" s="63" t="s">
        <v>372</v>
      </c>
      <c r="I85" s="66" t="s">
        <v>386</v>
      </c>
      <c r="J85" s="67">
        <v>16</v>
      </c>
      <c r="K85" s="63" t="s">
        <v>526</v>
      </c>
    </row>
    <row r="86" spans="1:15" x14ac:dyDescent="0.25">
      <c r="A86" s="62">
        <v>2</v>
      </c>
      <c r="B86" s="46" t="s">
        <v>315</v>
      </c>
      <c r="C86" s="63">
        <v>1073985434</v>
      </c>
      <c r="D86" s="63" t="s">
        <v>527</v>
      </c>
      <c r="E86" s="64" t="s">
        <v>528</v>
      </c>
      <c r="F86" s="64"/>
      <c r="G86" s="65" t="s">
        <v>385</v>
      </c>
      <c r="H86" s="63" t="s">
        <v>372</v>
      </c>
      <c r="I86" s="66" t="s">
        <v>386</v>
      </c>
      <c r="J86" s="67">
        <v>16</v>
      </c>
      <c r="K86" s="63" t="s">
        <v>529</v>
      </c>
    </row>
    <row r="87" spans="1:15" x14ac:dyDescent="0.25">
      <c r="A87" s="62">
        <v>16</v>
      </c>
      <c r="B87" s="46" t="s">
        <v>322</v>
      </c>
      <c r="C87" s="63">
        <v>1128437303</v>
      </c>
      <c r="D87" s="63" t="s">
        <v>323</v>
      </c>
      <c r="E87" s="64" t="s">
        <v>530</v>
      </c>
      <c r="F87" s="64"/>
      <c r="G87" s="68" t="s">
        <v>333</v>
      </c>
      <c r="H87" s="63" t="s">
        <v>365</v>
      </c>
      <c r="I87" s="66" t="s">
        <v>335</v>
      </c>
      <c r="J87" s="67">
        <v>10</v>
      </c>
      <c r="K87" s="63" t="s">
        <v>370</v>
      </c>
    </row>
    <row r="88" spans="1:15" x14ac:dyDescent="0.25">
      <c r="C88" s="58">
        <v>1017127782</v>
      </c>
      <c r="E88" s="105" t="s">
        <v>1514</v>
      </c>
      <c r="F88" s="106"/>
      <c r="G88" s="106"/>
      <c r="H88" s="106"/>
      <c r="I88" s="106"/>
      <c r="J88" s="106"/>
      <c r="K88" s="106"/>
      <c r="L88" s="106"/>
      <c r="M88" s="106"/>
      <c r="N88" s="106"/>
      <c r="O88" s="107"/>
    </row>
    <row r="90" spans="1:15" ht="21" customHeight="1" x14ac:dyDescent="0.25"/>
  </sheetData>
  <mergeCells count="1">
    <mergeCell ref="A83:K8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H11" sqref="H11"/>
    </sheetView>
  </sheetViews>
  <sheetFormatPr baseColWidth="10" defaultRowHeight="15.75" x14ac:dyDescent="0.25"/>
  <cols>
    <col min="1" max="1" width="12.125" bestFit="1" customWidth="1"/>
    <col min="2" max="2" width="16.25" style="19" bestFit="1" customWidth="1"/>
    <col min="3" max="3" width="14" customWidth="1"/>
  </cols>
  <sheetData>
    <row r="1" spans="1:11" ht="60" x14ac:dyDescent="0.25">
      <c r="A1" s="6" t="s">
        <v>63</v>
      </c>
      <c r="B1" s="17" t="s">
        <v>39</v>
      </c>
    </row>
    <row r="2" spans="1:11" x14ac:dyDescent="0.25">
      <c r="A2" s="2">
        <v>44111</v>
      </c>
      <c r="B2" s="5">
        <v>30000000</v>
      </c>
    </row>
    <row r="3" spans="1:11" x14ac:dyDescent="0.25">
      <c r="A3" s="2">
        <v>44111</v>
      </c>
      <c r="B3" s="18">
        <v>20000000</v>
      </c>
    </row>
    <row r="4" spans="1:11" x14ac:dyDescent="0.25">
      <c r="A4" s="2">
        <v>44111</v>
      </c>
      <c r="B4" s="18">
        <v>10000000</v>
      </c>
    </row>
    <row r="5" spans="1:11" x14ac:dyDescent="0.25">
      <c r="A5" s="2">
        <v>44111</v>
      </c>
      <c r="B5" s="18">
        <v>113000000</v>
      </c>
    </row>
    <row r="6" spans="1:11" x14ac:dyDescent="0.25">
      <c r="A6" s="2">
        <v>44111</v>
      </c>
      <c r="B6" s="18">
        <v>150000000</v>
      </c>
    </row>
    <row r="7" spans="1:11" x14ac:dyDescent="0.25">
      <c r="A7" s="2">
        <v>44111</v>
      </c>
      <c r="B7" s="18">
        <v>110000000</v>
      </c>
    </row>
    <row r="8" spans="1:11" x14ac:dyDescent="0.25">
      <c r="A8" s="2">
        <v>44111</v>
      </c>
      <c r="B8" s="18">
        <v>7000000</v>
      </c>
    </row>
    <row r="9" spans="1:11" x14ac:dyDescent="0.25">
      <c r="A9" s="2">
        <v>44111</v>
      </c>
      <c r="B9" s="18">
        <v>20000000</v>
      </c>
    </row>
    <row r="10" spans="1:11" x14ac:dyDescent="0.25">
      <c r="B10" s="19">
        <f>SUM(B1:B9)</f>
        <v>460000000</v>
      </c>
      <c r="F10" s="23"/>
      <c r="G10" s="23"/>
      <c r="H10" s="23"/>
      <c r="I10" s="23"/>
      <c r="J10" s="23"/>
      <c r="K10" s="23"/>
    </row>
    <row r="11" spans="1:11" x14ac:dyDescent="0.25">
      <c r="F11" s="23"/>
      <c r="G11" s="23"/>
      <c r="H11" s="22"/>
      <c r="I11" s="23"/>
      <c r="J11" s="23"/>
      <c r="K11" s="23"/>
    </row>
    <row r="12" spans="1:11" x14ac:dyDescent="0.25">
      <c r="A12" t="s">
        <v>106</v>
      </c>
      <c r="B12" s="19">
        <v>-25000000</v>
      </c>
      <c r="F12" s="23"/>
      <c r="G12" s="24"/>
      <c r="H12" s="23"/>
      <c r="I12" s="23"/>
      <c r="J12" s="23"/>
      <c r="K12" s="23"/>
    </row>
    <row r="13" spans="1:11" x14ac:dyDescent="0.25">
      <c r="A13" t="s">
        <v>186</v>
      </c>
      <c r="B13" s="19">
        <v>-7800000</v>
      </c>
      <c r="F13" s="23"/>
      <c r="G13" s="25"/>
      <c r="H13" s="23"/>
      <c r="I13" s="23"/>
      <c r="J13" s="23"/>
      <c r="K13" s="23"/>
    </row>
    <row r="14" spans="1:11" x14ac:dyDescent="0.25">
      <c r="F14" s="23"/>
      <c r="G14" s="23"/>
      <c r="H14" s="5"/>
      <c r="I14" s="23"/>
      <c r="J14" s="23"/>
      <c r="K14" s="23"/>
    </row>
    <row r="15" spans="1:11" x14ac:dyDescent="0.25">
      <c r="F15" s="23"/>
      <c r="G15" s="23"/>
      <c r="H15" s="23"/>
      <c r="I15" s="23"/>
      <c r="J15" s="23"/>
      <c r="K15" s="23"/>
    </row>
    <row r="16" spans="1:11" x14ac:dyDescent="0.25">
      <c r="F16" s="23"/>
      <c r="G16" s="23"/>
      <c r="H16" s="23"/>
      <c r="I16" s="23"/>
      <c r="J16" s="23"/>
      <c r="K16" s="23"/>
    </row>
    <row r="17" spans="1:11" ht="60" x14ac:dyDescent="0.25">
      <c r="A17" s="6" t="s">
        <v>28</v>
      </c>
      <c r="B17" s="6" t="s">
        <v>64</v>
      </c>
      <c r="C17" s="6" t="s">
        <v>46</v>
      </c>
      <c r="F17" s="23"/>
      <c r="G17" s="23"/>
      <c r="H17" s="23"/>
      <c r="I17" s="23"/>
      <c r="J17" s="23"/>
      <c r="K17" s="23"/>
    </row>
    <row r="18" spans="1:11" x14ac:dyDescent="0.25">
      <c r="A18" s="1">
        <v>45765</v>
      </c>
      <c r="B18" s="2">
        <v>43993</v>
      </c>
      <c r="C18" s="2">
        <v>44074</v>
      </c>
    </row>
    <row r="19" spans="1:11" x14ac:dyDescent="0.25">
      <c r="A19" s="1">
        <v>45769</v>
      </c>
      <c r="B19" s="2">
        <v>43993</v>
      </c>
      <c r="C19" s="2">
        <v>44074</v>
      </c>
    </row>
    <row r="20" spans="1:11" x14ac:dyDescent="0.25">
      <c r="A20" s="1">
        <v>45771</v>
      </c>
      <c r="B20" s="2">
        <v>43993</v>
      </c>
      <c r="C20" s="2">
        <v>44074</v>
      </c>
    </row>
    <row r="21" spans="1:11" x14ac:dyDescent="0.25">
      <c r="A21" s="1" t="s">
        <v>77</v>
      </c>
      <c r="B21" s="2">
        <v>44111</v>
      </c>
      <c r="C21" s="2">
        <v>44196</v>
      </c>
    </row>
    <row r="22" spans="1:11" x14ac:dyDescent="0.25">
      <c r="A22" s="1" t="s">
        <v>78</v>
      </c>
      <c r="B22" s="2">
        <v>44111</v>
      </c>
      <c r="C22" s="2">
        <v>44196</v>
      </c>
    </row>
    <row r="23" spans="1:11" x14ac:dyDescent="0.25">
      <c r="A23" s="1" t="s">
        <v>142</v>
      </c>
      <c r="B23" s="2">
        <v>44111</v>
      </c>
      <c r="C23" s="2">
        <v>44196</v>
      </c>
    </row>
    <row r="24" spans="1:11" x14ac:dyDescent="0.25">
      <c r="A24" s="1" t="s">
        <v>143</v>
      </c>
      <c r="B24" s="2">
        <v>44111</v>
      </c>
      <c r="C24" s="2">
        <v>44196</v>
      </c>
    </row>
    <row r="25" spans="1:11" x14ac:dyDescent="0.25">
      <c r="A25" s="1" t="s">
        <v>81</v>
      </c>
      <c r="B25" s="2">
        <v>44111</v>
      </c>
      <c r="C25" s="2">
        <v>44196</v>
      </c>
    </row>
    <row r="26" spans="1:11" x14ac:dyDescent="0.25">
      <c r="A26" s="1" t="s">
        <v>103</v>
      </c>
      <c r="B26" s="2">
        <v>44111</v>
      </c>
      <c r="C26" s="2">
        <v>44196</v>
      </c>
    </row>
    <row r="27" spans="1:11" x14ac:dyDescent="0.25">
      <c r="A27" s="1" t="s">
        <v>105</v>
      </c>
      <c r="B27" s="2">
        <v>44111</v>
      </c>
      <c r="C27" s="2">
        <v>44196</v>
      </c>
    </row>
    <row r="28" spans="1:11" x14ac:dyDescent="0.25">
      <c r="A28" s="1" t="s">
        <v>106</v>
      </c>
      <c r="B28" s="2">
        <v>44134</v>
      </c>
      <c r="C28" s="2">
        <v>44196</v>
      </c>
    </row>
    <row r="29" spans="1:11" x14ac:dyDescent="0.25">
      <c r="A29" s="1" t="s">
        <v>95</v>
      </c>
      <c r="B29" s="2">
        <v>44111</v>
      </c>
      <c r="C29" s="2">
        <v>44196</v>
      </c>
    </row>
    <row r="32" spans="1:11" ht="45" x14ac:dyDescent="0.25">
      <c r="A32" s="6" t="s">
        <v>28</v>
      </c>
      <c r="B32" s="6" t="s">
        <v>63</v>
      </c>
      <c r="C32" s="17" t="s">
        <v>39</v>
      </c>
    </row>
    <row r="33" spans="1:3" x14ac:dyDescent="0.25">
      <c r="A33" s="1">
        <v>45765</v>
      </c>
      <c r="B33" s="2">
        <v>43929</v>
      </c>
      <c r="C33" s="5">
        <v>982357.37</v>
      </c>
    </row>
    <row r="34" spans="1:3" x14ac:dyDescent="0.25">
      <c r="A34" s="1">
        <v>47169</v>
      </c>
      <c r="B34" s="2">
        <v>43936</v>
      </c>
      <c r="C34" s="5">
        <v>9162418.1600000001</v>
      </c>
    </row>
    <row r="35" spans="1:3" x14ac:dyDescent="0.25">
      <c r="A35" s="1" t="s">
        <v>77</v>
      </c>
      <c r="B35" s="2">
        <v>44111</v>
      </c>
      <c r="C35" s="5">
        <v>30000000</v>
      </c>
    </row>
    <row r="36" spans="1:3" x14ac:dyDescent="0.25">
      <c r="A36" s="1" t="s">
        <v>94</v>
      </c>
      <c r="B36" s="2">
        <v>44130</v>
      </c>
      <c r="C36" s="5">
        <v>25000000</v>
      </c>
    </row>
    <row r="37" spans="1:3" x14ac:dyDescent="0.25">
      <c r="A37" s="1" t="s">
        <v>78</v>
      </c>
      <c r="B37" s="2">
        <v>44111</v>
      </c>
      <c r="C37" s="18">
        <v>20000000</v>
      </c>
    </row>
    <row r="38" spans="1:3" x14ac:dyDescent="0.25">
      <c r="A38" s="1" t="s">
        <v>142</v>
      </c>
      <c r="B38" s="2">
        <v>44111</v>
      </c>
      <c r="C38" s="18">
        <v>10000000</v>
      </c>
    </row>
    <row r="39" spans="1:3" x14ac:dyDescent="0.25">
      <c r="A39" s="1" t="s">
        <v>143</v>
      </c>
      <c r="B39" s="2">
        <v>44111</v>
      </c>
      <c r="C39" s="18">
        <v>113000000</v>
      </c>
    </row>
    <row r="40" spans="1:3" x14ac:dyDescent="0.25">
      <c r="A40" s="1" t="s">
        <v>81</v>
      </c>
      <c r="B40" s="2">
        <v>44111</v>
      </c>
      <c r="C40" s="18">
        <v>150000000</v>
      </c>
    </row>
    <row r="41" spans="1:3" x14ac:dyDescent="0.25">
      <c r="A41" s="1" t="s">
        <v>103</v>
      </c>
      <c r="B41" s="2">
        <v>44111</v>
      </c>
      <c r="C41" s="18">
        <v>110000000</v>
      </c>
    </row>
    <row r="42" spans="1:3" x14ac:dyDescent="0.25">
      <c r="A42" s="1" t="s">
        <v>105</v>
      </c>
      <c r="B42" s="2">
        <v>44111</v>
      </c>
      <c r="C42" s="18">
        <v>7000000</v>
      </c>
    </row>
    <row r="43" spans="1:3" x14ac:dyDescent="0.25">
      <c r="A43" s="1" t="s">
        <v>95</v>
      </c>
      <c r="B43" s="2">
        <v>44111</v>
      </c>
      <c r="C43" s="18">
        <v>20000000</v>
      </c>
    </row>
    <row r="44" spans="1:3" x14ac:dyDescent="0.25">
      <c r="A44" s="1" t="s">
        <v>144</v>
      </c>
      <c r="B44" s="2">
        <v>43949</v>
      </c>
      <c r="C44" s="5">
        <v>3000000</v>
      </c>
    </row>
    <row r="45" spans="1:3" x14ac:dyDescent="0.25">
      <c r="A45" s="1" t="s">
        <v>145</v>
      </c>
      <c r="B45" s="2">
        <v>44025</v>
      </c>
      <c r="C45" s="5">
        <v>14469100</v>
      </c>
    </row>
    <row r="46" spans="1:3" x14ac:dyDescent="0.25">
      <c r="A46" s="1" t="s">
        <v>194</v>
      </c>
      <c r="B46" s="2">
        <v>43979</v>
      </c>
      <c r="C46" s="5">
        <v>100000000</v>
      </c>
    </row>
    <row r="47" spans="1:3" ht="28.5" x14ac:dyDescent="0.25">
      <c r="A47" s="1" t="s">
        <v>229</v>
      </c>
      <c r="B47" s="2" t="s">
        <v>243</v>
      </c>
      <c r="C47" s="5">
        <v>379000000</v>
      </c>
    </row>
    <row r="48" spans="1:3" x14ac:dyDescent="0.25">
      <c r="A48" s="1" t="s">
        <v>231</v>
      </c>
      <c r="B48" s="2">
        <v>44063</v>
      </c>
      <c r="C48" s="5">
        <v>6000000</v>
      </c>
    </row>
    <row r="49" spans="1:3" x14ac:dyDescent="0.25">
      <c r="A49" s="1" t="s">
        <v>212</v>
      </c>
      <c r="B49" s="2">
        <v>44124</v>
      </c>
      <c r="C49" s="18">
        <v>11000000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BreakPreview" topLeftCell="A13" zoomScale="60" zoomScaleNormal="100" workbookViewId="0">
      <selection activeCell="G14" sqref="G14"/>
    </sheetView>
  </sheetViews>
  <sheetFormatPr baseColWidth="10" defaultRowHeight="15.75" x14ac:dyDescent="0.25"/>
  <cols>
    <col min="1" max="1" width="17.875" bestFit="1" customWidth="1"/>
    <col min="2" max="2" width="27" bestFit="1" customWidth="1"/>
    <col min="3" max="3" width="27.375" bestFit="1" customWidth="1"/>
    <col min="4" max="4" width="15.25" bestFit="1" customWidth="1"/>
    <col min="5" max="5" width="9.875" bestFit="1" customWidth="1"/>
    <col min="6" max="6" width="14.875" bestFit="1" customWidth="1"/>
    <col min="7" max="7" width="23.25" customWidth="1"/>
  </cols>
  <sheetData>
    <row r="1" spans="1:7" ht="45" x14ac:dyDescent="0.25">
      <c r="A1" s="6" t="s">
        <v>272</v>
      </c>
      <c r="B1" s="6" t="s">
        <v>3</v>
      </c>
      <c r="C1" s="6" t="s">
        <v>4</v>
      </c>
      <c r="D1" s="6" t="s">
        <v>273</v>
      </c>
      <c r="E1" s="6" t="s">
        <v>270</v>
      </c>
      <c r="F1" s="6" t="s">
        <v>271</v>
      </c>
      <c r="G1" s="6" t="s">
        <v>274</v>
      </c>
    </row>
    <row r="2" spans="1:7" ht="177" customHeight="1" x14ac:dyDescent="0.25">
      <c r="A2" s="1" t="s">
        <v>250</v>
      </c>
      <c r="B2" s="1" t="s">
        <v>70</v>
      </c>
      <c r="C2" s="1" t="s">
        <v>251</v>
      </c>
      <c r="D2" s="5">
        <v>1200000000</v>
      </c>
      <c r="E2" s="2">
        <v>44216</v>
      </c>
      <c r="F2" s="2">
        <v>44225</v>
      </c>
      <c r="G2" s="30" t="s">
        <v>275</v>
      </c>
    </row>
    <row r="3" spans="1:7" ht="171" x14ac:dyDescent="0.25">
      <c r="A3" s="1" t="s">
        <v>254</v>
      </c>
      <c r="B3" s="1" t="s">
        <v>70</v>
      </c>
      <c r="C3" s="27" t="s">
        <v>120</v>
      </c>
      <c r="D3" s="28">
        <v>1400000000</v>
      </c>
      <c r="E3" s="29">
        <v>44217</v>
      </c>
      <c r="F3" s="29">
        <v>44229</v>
      </c>
      <c r="G3" s="30" t="s">
        <v>276</v>
      </c>
    </row>
    <row r="4" spans="1:7" ht="185.25" customHeight="1" x14ac:dyDescent="0.25">
      <c r="A4" s="1" t="s">
        <v>255</v>
      </c>
      <c r="B4" s="1" t="s">
        <v>233</v>
      </c>
      <c r="C4" s="27" t="s">
        <v>266</v>
      </c>
      <c r="D4" s="28">
        <v>550000000</v>
      </c>
      <c r="E4" s="29">
        <v>44214</v>
      </c>
      <c r="F4" s="29">
        <v>44222</v>
      </c>
      <c r="G4" s="30" t="s">
        <v>277</v>
      </c>
    </row>
    <row r="5" spans="1:7" ht="45" x14ac:dyDescent="0.25">
      <c r="A5" s="6" t="s">
        <v>272</v>
      </c>
      <c r="B5" s="6" t="s">
        <v>3</v>
      </c>
      <c r="C5" s="6" t="s">
        <v>4</v>
      </c>
      <c r="D5" s="6" t="s">
        <v>273</v>
      </c>
      <c r="E5" s="6" t="s">
        <v>270</v>
      </c>
      <c r="F5" s="6" t="s">
        <v>271</v>
      </c>
      <c r="G5" s="6" t="s">
        <v>274</v>
      </c>
    </row>
    <row r="6" spans="1:7" ht="213.75" x14ac:dyDescent="0.25">
      <c r="A6" s="1" t="s">
        <v>256</v>
      </c>
      <c r="B6" s="1" t="s">
        <v>233</v>
      </c>
      <c r="C6" s="27" t="s">
        <v>112</v>
      </c>
      <c r="D6" s="28">
        <v>200000000</v>
      </c>
      <c r="E6" s="29">
        <v>44214</v>
      </c>
      <c r="F6" s="29">
        <v>44222</v>
      </c>
      <c r="G6" s="30" t="s">
        <v>279</v>
      </c>
    </row>
    <row r="7" spans="1:7" ht="199.5" x14ac:dyDescent="0.25">
      <c r="A7" s="1" t="s">
        <v>257</v>
      </c>
      <c r="B7" s="1" t="s">
        <v>233</v>
      </c>
      <c r="C7" s="27" t="s">
        <v>267</v>
      </c>
      <c r="D7" s="28">
        <v>130000000</v>
      </c>
      <c r="E7" s="29">
        <v>44214</v>
      </c>
      <c r="F7" s="29">
        <v>44222</v>
      </c>
      <c r="G7" s="30" t="s">
        <v>280</v>
      </c>
    </row>
    <row r="8" spans="1:7" ht="159" customHeight="1" x14ac:dyDescent="0.25">
      <c r="A8" s="1" t="s">
        <v>258</v>
      </c>
      <c r="B8" s="1" t="s">
        <v>233</v>
      </c>
      <c r="C8" s="27" t="s">
        <v>122</v>
      </c>
      <c r="D8" s="28">
        <v>90000000</v>
      </c>
      <c r="E8" s="29">
        <v>44214</v>
      </c>
      <c r="F8" s="29">
        <v>44222</v>
      </c>
      <c r="G8" s="30" t="s">
        <v>277</v>
      </c>
    </row>
    <row r="9" spans="1:7" ht="45" x14ac:dyDescent="0.25">
      <c r="A9" s="6" t="s">
        <v>272</v>
      </c>
      <c r="B9" s="6" t="s">
        <v>3</v>
      </c>
      <c r="C9" s="6" t="s">
        <v>4</v>
      </c>
      <c r="D9" s="6" t="s">
        <v>273</v>
      </c>
      <c r="E9" s="6" t="s">
        <v>270</v>
      </c>
      <c r="F9" s="6" t="s">
        <v>271</v>
      </c>
      <c r="G9" s="6" t="s">
        <v>274</v>
      </c>
    </row>
    <row r="10" spans="1:7" ht="156.75" x14ac:dyDescent="0.25">
      <c r="A10" s="1" t="s">
        <v>259</v>
      </c>
      <c r="B10" s="1" t="s">
        <v>233</v>
      </c>
      <c r="C10" s="27" t="s">
        <v>110</v>
      </c>
      <c r="D10" s="28">
        <v>400000000</v>
      </c>
      <c r="E10" s="29">
        <v>44215</v>
      </c>
      <c r="F10" s="29">
        <v>44223</v>
      </c>
      <c r="G10" s="30" t="s">
        <v>279</v>
      </c>
    </row>
    <row r="11" spans="1:7" ht="159.75" customHeight="1" x14ac:dyDescent="0.25">
      <c r="A11" s="1" t="s">
        <v>260</v>
      </c>
      <c r="B11" s="1" t="s">
        <v>233</v>
      </c>
      <c r="C11" s="27" t="s">
        <v>111</v>
      </c>
      <c r="D11" s="28">
        <v>320000000</v>
      </c>
      <c r="E11" s="29">
        <v>44215</v>
      </c>
      <c r="F11" s="29">
        <v>44223</v>
      </c>
      <c r="G11" s="30" t="s">
        <v>281</v>
      </c>
    </row>
    <row r="12" spans="1:7" ht="198.75" customHeight="1" x14ac:dyDescent="0.25">
      <c r="A12" s="1" t="s">
        <v>261</v>
      </c>
      <c r="B12" s="1" t="s">
        <v>233</v>
      </c>
      <c r="C12" s="27" t="s">
        <v>268</v>
      </c>
      <c r="D12" s="28">
        <v>460000000</v>
      </c>
      <c r="E12" s="29">
        <v>44215</v>
      </c>
      <c r="F12" s="29">
        <v>44223</v>
      </c>
      <c r="G12" s="30" t="s">
        <v>277</v>
      </c>
    </row>
    <row r="13" spans="1:7" ht="45" x14ac:dyDescent="0.25">
      <c r="A13" s="6" t="s">
        <v>272</v>
      </c>
      <c r="B13" s="6" t="s">
        <v>3</v>
      </c>
      <c r="C13" s="6" t="s">
        <v>4</v>
      </c>
      <c r="D13" s="6" t="s">
        <v>273</v>
      </c>
      <c r="E13" s="6" t="s">
        <v>270</v>
      </c>
      <c r="F13" s="6" t="s">
        <v>271</v>
      </c>
      <c r="G13" s="6" t="s">
        <v>274</v>
      </c>
    </row>
    <row r="14" spans="1:7" ht="163.5" customHeight="1" x14ac:dyDescent="0.25">
      <c r="A14" s="1" t="s">
        <v>262</v>
      </c>
      <c r="B14" s="1" t="s">
        <v>232</v>
      </c>
      <c r="C14" s="27" t="s">
        <v>116</v>
      </c>
      <c r="D14" s="28">
        <v>1400000000</v>
      </c>
      <c r="E14" s="29">
        <v>44221</v>
      </c>
      <c r="F14" s="29">
        <v>44231</v>
      </c>
      <c r="G14" s="30" t="s">
        <v>282</v>
      </c>
    </row>
    <row r="15" spans="1:7" ht="167.25" customHeight="1" x14ac:dyDescent="0.25">
      <c r="A15" s="1" t="s">
        <v>263</v>
      </c>
      <c r="B15" s="1" t="s">
        <v>232</v>
      </c>
      <c r="C15" s="27" t="s">
        <v>114</v>
      </c>
      <c r="D15" s="28">
        <v>400000000</v>
      </c>
      <c r="E15" s="29">
        <v>44221</v>
      </c>
      <c r="F15" s="29">
        <v>44231</v>
      </c>
      <c r="G15" s="30" t="s">
        <v>283</v>
      </c>
    </row>
    <row r="16" spans="1:7" ht="204" customHeight="1" x14ac:dyDescent="0.25">
      <c r="A16" s="1" t="s">
        <v>264</v>
      </c>
      <c r="B16" s="1" t="s">
        <v>232</v>
      </c>
      <c r="C16" s="27" t="s">
        <v>117</v>
      </c>
      <c r="D16" s="28">
        <v>1050000000</v>
      </c>
      <c r="E16" s="29">
        <v>44221</v>
      </c>
      <c r="F16" s="29">
        <v>44232</v>
      </c>
      <c r="G16" s="30" t="s">
        <v>278</v>
      </c>
    </row>
    <row r="17" spans="1:7" ht="45" x14ac:dyDescent="0.25">
      <c r="A17" s="6" t="s">
        <v>272</v>
      </c>
      <c r="B17" s="6" t="s">
        <v>3</v>
      </c>
      <c r="C17" s="6" t="s">
        <v>4</v>
      </c>
      <c r="D17" s="6" t="s">
        <v>273</v>
      </c>
      <c r="E17" s="6" t="s">
        <v>270</v>
      </c>
      <c r="F17" s="6" t="s">
        <v>271</v>
      </c>
      <c r="G17" s="6" t="s">
        <v>274</v>
      </c>
    </row>
    <row r="18" spans="1:7" ht="171" x14ac:dyDescent="0.25">
      <c r="A18" s="1" t="s">
        <v>265</v>
      </c>
      <c r="B18" s="1" t="s">
        <v>232</v>
      </c>
      <c r="C18" s="27" t="s">
        <v>121</v>
      </c>
      <c r="D18" s="28">
        <v>131000000</v>
      </c>
      <c r="E18" s="29">
        <v>44221</v>
      </c>
      <c r="F18" s="29">
        <v>44232</v>
      </c>
      <c r="G18" s="30" t="s">
        <v>282</v>
      </c>
    </row>
    <row r="19" spans="1:7" ht="177.75" customHeight="1" x14ac:dyDescent="0.25">
      <c r="A19" s="1" t="s">
        <v>269</v>
      </c>
      <c r="B19" s="1" t="s">
        <v>232</v>
      </c>
      <c r="C19" s="27" t="s">
        <v>115</v>
      </c>
      <c r="D19" s="28">
        <v>900000000</v>
      </c>
      <c r="E19" s="29">
        <v>44221</v>
      </c>
      <c r="F19" s="29">
        <v>44232</v>
      </c>
      <c r="G19" s="30" t="s">
        <v>283</v>
      </c>
    </row>
  </sheetData>
  <pageMargins left="0.7" right="0.7" top="0.75" bottom="0.75" header="0.3" footer="0.3"/>
  <pageSetup scale="82" orientation="landscape" horizontalDpi="4294967294" verticalDpi="4294967294" r:id="rId1"/>
  <rowBreaks count="4" manualBreakCount="4">
    <brk id="4" max="16383" man="1"/>
    <brk id="8" max="6" man="1"/>
    <brk id="12" max="16383" man="1"/>
    <brk id="16"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3"/>
  <sheetViews>
    <sheetView topLeftCell="A33" workbookViewId="0">
      <selection activeCell="C38" sqref="C38"/>
    </sheetView>
  </sheetViews>
  <sheetFormatPr baseColWidth="10" defaultRowHeight="15.75" x14ac:dyDescent="0.25"/>
  <cols>
    <col min="1" max="1" width="27.25" style="9" bestFit="1" customWidth="1"/>
    <col min="2" max="2" width="16.125" style="9" bestFit="1" customWidth="1"/>
    <col min="3" max="3" width="19.625" style="9" bestFit="1" customWidth="1"/>
    <col min="4" max="4" width="27.625" customWidth="1"/>
    <col min="5" max="5" width="32.5" customWidth="1"/>
    <col min="6" max="6" width="18" customWidth="1"/>
    <col min="7" max="7" width="13.875" bestFit="1" customWidth="1"/>
    <col min="8" max="8" width="16.25" customWidth="1"/>
    <col min="9" max="9" width="14.5" customWidth="1"/>
  </cols>
  <sheetData>
    <row r="1" spans="1:9" ht="45" x14ac:dyDescent="0.25">
      <c r="A1" s="13" t="s">
        <v>29</v>
      </c>
      <c r="B1" s="6" t="s">
        <v>30</v>
      </c>
      <c r="C1" s="6" t="s">
        <v>28</v>
      </c>
      <c r="D1" s="6" t="s">
        <v>11</v>
      </c>
      <c r="E1" s="6" t="s">
        <v>4</v>
      </c>
      <c r="F1" s="6" t="s">
        <v>238</v>
      </c>
      <c r="G1" s="6" t="s">
        <v>44</v>
      </c>
      <c r="H1" s="6" t="s">
        <v>240</v>
      </c>
      <c r="I1" s="6" t="s">
        <v>9</v>
      </c>
    </row>
    <row r="2" spans="1:9" ht="114" x14ac:dyDescent="0.25">
      <c r="A2" s="14" t="s">
        <v>69</v>
      </c>
      <c r="B2" s="1" t="s">
        <v>75</v>
      </c>
      <c r="C2" s="1" t="s">
        <v>75</v>
      </c>
      <c r="D2" s="1" t="s">
        <v>149</v>
      </c>
      <c r="E2" s="1" t="s">
        <v>107</v>
      </c>
      <c r="F2" s="1" t="s">
        <v>239</v>
      </c>
      <c r="G2" s="2">
        <v>43889</v>
      </c>
      <c r="H2" s="12">
        <v>30000000</v>
      </c>
      <c r="I2" s="1" t="s">
        <v>241</v>
      </c>
    </row>
    <row r="3" spans="1:9" ht="128.25" x14ac:dyDescent="0.25">
      <c r="A3" s="14" t="s">
        <v>69</v>
      </c>
      <c r="B3" s="1" t="s">
        <v>76</v>
      </c>
      <c r="C3" s="1" t="s">
        <v>76</v>
      </c>
      <c r="D3" s="1" t="s">
        <v>149</v>
      </c>
      <c r="E3" s="3" t="s">
        <v>108</v>
      </c>
      <c r="F3" s="1" t="s">
        <v>239</v>
      </c>
      <c r="G3" s="2">
        <v>43889</v>
      </c>
      <c r="H3" s="12">
        <v>50000000</v>
      </c>
      <c r="I3" s="1" t="s">
        <v>241</v>
      </c>
    </row>
    <row r="4" spans="1:9" ht="142.5" x14ac:dyDescent="0.25">
      <c r="A4" s="15" t="s">
        <v>233</v>
      </c>
      <c r="B4" s="1" t="s">
        <v>88</v>
      </c>
      <c r="C4" s="1" t="s">
        <v>77</v>
      </c>
      <c r="D4" s="1" t="s">
        <v>158</v>
      </c>
      <c r="E4" s="3" t="s">
        <v>109</v>
      </c>
      <c r="F4" s="1" t="s">
        <v>239</v>
      </c>
      <c r="G4" s="2">
        <v>44165</v>
      </c>
      <c r="H4" s="12">
        <v>400000000</v>
      </c>
      <c r="I4" s="1" t="s">
        <v>241</v>
      </c>
    </row>
    <row r="5" spans="1:9" ht="114" x14ac:dyDescent="0.25">
      <c r="A5" s="15" t="s">
        <v>233</v>
      </c>
      <c r="B5" s="1" t="s">
        <v>89</v>
      </c>
      <c r="C5" s="1" t="s">
        <v>94</v>
      </c>
      <c r="D5" s="1" t="s">
        <v>146</v>
      </c>
      <c r="E5" s="3" t="s">
        <v>110</v>
      </c>
      <c r="F5" s="1" t="s">
        <v>239</v>
      </c>
      <c r="G5" s="2">
        <v>44165</v>
      </c>
      <c r="H5" s="12">
        <v>310000000</v>
      </c>
      <c r="I5" s="1" t="s">
        <v>241</v>
      </c>
    </row>
    <row r="6" spans="1:9" ht="114" x14ac:dyDescent="0.25">
      <c r="A6" s="15" t="s">
        <v>233</v>
      </c>
      <c r="B6" s="1" t="s">
        <v>90</v>
      </c>
      <c r="C6" s="1" t="s">
        <v>78</v>
      </c>
      <c r="D6" s="1" t="s">
        <v>159</v>
      </c>
      <c r="E6" s="3" t="s">
        <v>111</v>
      </c>
      <c r="F6" s="1" t="s">
        <v>239</v>
      </c>
      <c r="G6" s="2">
        <v>44165</v>
      </c>
      <c r="H6" s="12">
        <v>220000000</v>
      </c>
      <c r="I6" s="1" t="s">
        <v>241</v>
      </c>
    </row>
    <row r="7" spans="1:9" ht="171" x14ac:dyDescent="0.25">
      <c r="A7" s="15" t="s">
        <v>233</v>
      </c>
      <c r="B7" s="1" t="s">
        <v>91</v>
      </c>
      <c r="C7" s="1" t="s">
        <v>142</v>
      </c>
      <c r="D7" s="1" t="s">
        <v>158</v>
      </c>
      <c r="E7" s="3" t="s">
        <v>112</v>
      </c>
      <c r="F7" s="1" t="s">
        <v>239</v>
      </c>
      <c r="G7" s="2">
        <v>44165</v>
      </c>
      <c r="H7" s="12">
        <v>110997857</v>
      </c>
      <c r="I7" s="1" t="s">
        <v>241</v>
      </c>
    </row>
    <row r="8" spans="1:9" ht="99.75" x14ac:dyDescent="0.25">
      <c r="A8" s="15" t="s">
        <v>233</v>
      </c>
      <c r="B8" s="1" t="s">
        <v>92</v>
      </c>
      <c r="C8" s="1" t="s">
        <v>143</v>
      </c>
      <c r="D8" s="1" t="s">
        <v>158</v>
      </c>
      <c r="E8" s="3" t="s">
        <v>113</v>
      </c>
      <c r="F8" s="1" t="s">
        <v>239</v>
      </c>
      <c r="G8" s="2">
        <v>44165</v>
      </c>
      <c r="H8" s="12">
        <v>340000000</v>
      </c>
      <c r="I8" s="1" t="s">
        <v>241</v>
      </c>
    </row>
    <row r="9" spans="1:9" ht="99.75" x14ac:dyDescent="0.25">
      <c r="A9" s="15" t="s">
        <v>232</v>
      </c>
      <c r="B9" s="1" t="s">
        <v>96</v>
      </c>
      <c r="C9" s="1" t="s">
        <v>79</v>
      </c>
      <c r="D9" s="1" t="s">
        <v>160</v>
      </c>
      <c r="E9" s="3" t="s">
        <v>114</v>
      </c>
      <c r="F9" s="1" t="s">
        <v>239</v>
      </c>
      <c r="G9" s="2">
        <v>44165</v>
      </c>
      <c r="H9" s="12">
        <v>380000000</v>
      </c>
      <c r="I9" s="1" t="s">
        <v>241</v>
      </c>
    </row>
    <row r="10" spans="1:9" ht="114" x14ac:dyDescent="0.25">
      <c r="A10" s="15" t="s">
        <v>232</v>
      </c>
      <c r="B10" s="1" t="s">
        <v>97</v>
      </c>
      <c r="C10" s="1" t="s">
        <v>80</v>
      </c>
      <c r="D10" s="1" t="s">
        <v>147</v>
      </c>
      <c r="E10" s="3" t="s">
        <v>115</v>
      </c>
      <c r="F10" s="1" t="s">
        <v>239</v>
      </c>
      <c r="G10" s="2">
        <v>44165</v>
      </c>
      <c r="H10" s="12">
        <v>635000000</v>
      </c>
      <c r="I10" s="1" t="s">
        <v>241</v>
      </c>
    </row>
    <row r="11" spans="1:9" ht="114" x14ac:dyDescent="0.25">
      <c r="A11" s="15" t="s">
        <v>232</v>
      </c>
      <c r="B11" s="1" t="s">
        <v>98</v>
      </c>
      <c r="C11" s="1" t="s">
        <v>81</v>
      </c>
      <c r="D11" s="1" t="s">
        <v>161</v>
      </c>
      <c r="E11" s="3" t="s">
        <v>116</v>
      </c>
      <c r="F11" s="1" t="s">
        <v>239</v>
      </c>
      <c r="G11" s="2">
        <v>44165</v>
      </c>
      <c r="H11" s="12">
        <v>1170000000</v>
      </c>
      <c r="I11" s="1" t="s">
        <v>241</v>
      </c>
    </row>
    <row r="12" spans="1:9" ht="142.5" x14ac:dyDescent="0.25">
      <c r="A12" s="15" t="s">
        <v>232</v>
      </c>
      <c r="B12" s="1" t="s">
        <v>99</v>
      </c>
      <c r="C12" s="1" t="s">
        <v>103</v>
      </c>
      <c r="D12" s="1" t="s">
        <v>162</v>
      </c>
      <c r="E12" s="3" t="s">
        <v>117</v>
      </c>
      <c r="F12" s="1" t="s">
        <v>239</v>
      </c>
      <c r="G12" s="2">
        <v>44165</v>
      </c>
      <c r="H12" s="12">
        <v>770000000</v>
      </c>
      <c r="I12" s="1" t="s">
        <v>241</v>
      </c>
    </row>
    <row r="13" spans="1:9" ht="128.25" x14ac:dyDescent="0.25">
      <c r="A13" s="15" t="s">
        <v>70</v>
      </c>
      <c r="B13" s="1" t="s">
        <v>100</v>
      </c>
      <c r="C13" s="1" t="s">
        <v>104</v>
      </c>
      <c r="D13" s="1" t="s">
        <v>166</v>
      </c>
      <c r="E13" s="3" t="s">
        <v>118</v>
      </c>
      <c r="F13" s="1" t="s">
        <v>239</v>
      </c>
      <c r="G13" s="2">
        <v>44165</v>
      </c>
      <c r="H13" s="12">
        <v>1000000000</v>
      </c>
      <c r="I13" s="1" t="s">
        <v>241</v>
      </c>
    </row>
    <row r="14" spans="1:9" ht="114" x14ac:dyDescent="0.25">
      <c r="A14" s="15" t="s">
        <v>69</v>
      </c>
      <c r="B14" s="1" t="s">
        <v>77</v>
      </c>
      <c r="C14" s="1" t="s">
        <v>105</v>
      </c>
      <c r="D14" s="1" t="s">
        <v>150</v>
      </c>
      <c r="E14" s="3" t="s">
        <v>119</v>
      </c>
      <c r="F14" s="1" t="s">
        <v>239</v>
      </c>
      <c r="G14" s="2">
        <v>44165</v>
      </c>
      <c r="H14" s="12">
        <v>36000000</v>
      </c>
      <c r="I14" s="1" t="s">
        <v>241</v>
      </c>
    </row>
    <row r="15" spans="1:9" ht="128.25" x14ac:dyDescent="0.25">
      <c r="A15" s="15" t="s">
        <v>70</v>
      </c>
      <c r="B15" s="1" t="s">
        <v>101</v>
      </c>
      <c r="C15" s="1" t="s">
        <v>106</v>
      </c>
      <c r="D15" s="1" t="s">
        <v>158</v>
      </c>
      <c r="E15" s="3" t="s">
        <v>120</v>
      </c>
      <c r="F15" s="1" t="s">
        <v>239</v>
      </c>
      <c r="G15" s="2">
        <v>44165</v>
      </c>
      <c r="H15" s="12">
        <v>1300000000</v>
      </c>
      <c r="I15" s="1" t="s">
        <v>241</v>
      </c>
    </row>
    <row r="16" spans="1:9" ht="128.25" x14ac:dyDescent="0.25">
      <c r="A16" s="15" t="s">
        <v>232</v>
      </c>
      <c r="B16" s="1" t="s">
        <v>102</v>
      </c>
      <c r="C16" s="1" t="s">
        <v>82</v>
      </c>
      <c r="D16" s="1" t="s">
        <v>167</v>
      </c>
      <c r="E16" s="3" t="s">
        <v>121</v>
      </c>
      <c r="F16" s="1" t="s">
        <v>239</v>
      </c>
      <c r="G16" s="2">
        <v>44165</v>
      </c>
      <c r="H16" s="12">
        <v>98600000</v>
      </c>
      <c r="I16" s="1" t="s">
        <v>241</v>
      </c>
    </row>
    <row r="17" spans="1:9" ht="114" x14ac:dyDescent="0.25">
      <c r="A17" s="15" t="s">
        <v>233</v>
      </c>
      <c r="B17" s="1" t="s">
        <v>93</v>
      </c>
      <c r="C17" s="1" t="s">
        <v>83</v>
      </c>
      <c r="D17" s="1" t="s">
        <v>148</v>
      </c>
      <c r="E17" s="3" t="s">
        <v>122</v>
      </c>
      <c r="F17" s="1" t="s">
        <v>239</v>
      </c>
      <c r="G17" s="2">
        <v>44165</v>
      </c>
      <c r="H17" s="12">
        <v>73000000</v>
      </c>
      <c r="I17" s="1" t="s">
        <v>241</v>
      </c>
    </row>
    <row r="18" spans="1:9" ht="99.75" x14ac:dyDescent="0.25">
      <c r="A18" s="15" t="s">
        <v>69</v>
      </c>
      <c r="B18" s="1" t="s">
        <v>78</v>
      </c>
      <c r="C18" s="1" t="s">
        <v>84</v>
      </c>
      <c r="D18" s="1" t="s">
        <v>151</v>
      </c>
      <c r="E18" s="1" t="s">
        <v>123</v>
      </c>
      <c r="F18" s="1" t="s">
        <v>239</v>
      </c>
      <c r="G18" s="2">
        <v>44165</v>
      </c>
      <c r="H18" s="12">
        <v>20000000</v>
      </c>
      <c r="I18" s="1" t="s">
        <v>241</v>
      </c>
    </row>
    <row r="19" spans="1:9" ht="270.75" x14ac:dyDescent="0.25">
      <c r="A19" s="15" t="s">
        <v>69</v>
      </c>
      <c r="B19" s="1" t="s">
        <v>79</v>
      </c>
      <c r="C19" s="1" t="s">
        <v>85</v>
      </c>
      <c r="D19" s="1" t="s">
        <v>152</v>
      </c>
      <c r="E19" s="1" t="s">
        <v>124</v>
      </c>
      <c r="F19" s="1" t="s">
        <v>239</v>
      </c>
      <c r="G19" s="2">
        <v>44177</v>
      </c>
      <c r="H19" s="12">
        <v>51600000</v>
      </c>
      <c r="I19" s="1" t="s">
        <v>241</v>
      </c>
    </row>
    <row r="20" spans="1:9" ht="156.75" x14ac:dyDescent="0.25">
      <c r="A20" s="15" t="s">
        <v>69</v>
      </c>
      <c r="B20" s="1" t="s">
        <v>164</v>
      </c>
      <c r="C20" s="1" t="s">
        <v>86</v>
      </c>
      <c r="D20" s="1" t="s">
        <v>156</v>
      </c>
      <c r="E20" s="1" t="s">
        <v>128</v>
      </c>
      <c r="F20" s="1" t="s">
        <v>239</v>
      </c>
      <c r="G20" s="2">
        <v>44155</v>
      </c>
      <c r="H20" s="12">
        <v>13000000</v>
      </c>
      <c r="I20" s="1" t="s">
        <v>241</v>
      </c>
    </row>
    <row r="21" spans="1:9" ht="85.5" x14ac:dyDescent="0.25">
      <c r="A21" s="15" t="s">
        <v>69</v>
      </c>
      <c r="B21" s="1" t="s">
        <v>165</v>
      </c>
      <c r="C21" s="1" t="s">
        <v>87</v>
      </c>
      <c r="D21" s="1" t="s">
        <v>155</v>
      </c>
      <c r="E21" s="1" t="s">
        <v>127</v>
      </c>
      <c r="F21" s="1" t="s">
        <v>239</v>
      </c>
      <c r="G21" s="2">
        <v>44162</v>
      </c>
      <c r="H21" s="12">
        <v>53771426</v>
      </c>
      <c r="I21" s="1" t="s">
        <v>241</v>
      </c>
    </row>
    <row r="22" spans="1:9" ht="114" x14ac:dyDescent="0.25">
      <c r="A22" s="15" t="s">
        <v>233</v>
      </c>
      <c r="B22" s="1" t="s">
        <v>94</v>
      </c>
      <c r="C22" s="1" t="s">
        <v>95</v>
      </c>
      <c r="D22" s="1" t="s">
        <v>154</v>
      </c>
      <c r="E22" s="1" t="s">
        <v>126</v>
      </c>
      <c r="F22" s="1" t="s">
        <v>239</v>
      </c>
      <c r="G22" s="2">
        <v>44165</v>
      </c>
      <c r="H22" s="12">
        <v>115000000</v>
      </c>
      <c r="I22" s="1" t="s">
        <v>241</v>
      </c>
    </row>
    <row r="23" spans="1:9" ht="142.5" x14ac:dyDescent="0.25">
      <c r="A23" s="15" t="s">
        <v>69</v>
      </c>
      <c r="B23" s="1" t="s">
        <v>80</v>
      </c>
      <c r="C23" s="1" t="s">
        <v>144</v>
      </c>
      <c r="D23" s="1" t="s">
        <v>153</v>
      </c>
      <c r="E23" s="1" t="s">
        <v>125</v>
      </c>
      <c r="F23" s="1" t="s">
        <v>239</v>
      </c>
      <c r="G23" s="2">
        <v>44176</v>
      </c>
      <c r="H23" s="12">
        <v>11000000</v>
      </c>
      <c r="I23" s="1" t="s">
        <v>241</v>
      </c>
    </row>
    <row r="24" spans="1:9" ht="128.25" x14ac:dyDescent="0.25">
      <c r="A24" s="15" t="s">
        <v>69</v>
      </c>
      <c r="B24" s="1" t="s">
        <v>81</v>
      </c>
      <c r="C24" s="1" t="s">
        <v>145</v>
      </c>
      <c r="D24" s="1" t="s">
        <v>157</v>
      </c>
      <c r="E24" s="1" t="s">
        <v>129</v>
      </c>
      <c r="F24" s="1" t="s">
        <v>239</v>
      </c>
      <c r="G24" s="2">
        <v>44162</v>
      </c>
      <c r="H24" s="12">
        <v>33000000</v>
      </c>
      <c r="I24" s="1" t="s">
        <v>241</v>
      </c>
    </row>
    <row r="25" spans="1:9" ht="114" x14ac:dyDescent="0.25">
      <c r="A25" s="15" t="s">
        <v>69</v>
      </c>
      <c r="B25" s="1" t="s">
        <v>86</v>
      </c>
      <c r="C25" s="1" t="s">
        <v>191</v>
      </c>
      <c r="D25" s="1" t="s">
        <v>196</v>
      </c>
      <c r="E25" s="1" t="s">
        <v>138</v>
      </c>
      <c r="F25" s="1" t="s">
        <v>239</v>
      </c>
      <c r="G25" s="2">
        <v>43951</v>
      </c>
      <c r="H25" s="12">
        <v>50000000</v>
      </c>
      <c r="I25" s="1" t="s">
        <v>241</v>
      </c>
    </row>
    <row r="26" spans="1:9" ht="99.75" x14ac:dyDescent="0.25">
      <c r="A26" s="15" t="s">
        <v>69</v>
      </c>
      <c r="B26" s="1" t="s">
        <v>87</v>
      </c>
      <c r="C26" s="1" t="s">
        <v>192</v>
      </c>
      <c r="D26" s="1" t="s">
        <v>196</v>
      </c>
      <c r="E26" s="1" t="s">
        <v>139</v>
      </c>
      <c r="F26" s="1" t="s">
        <v>239</v>
      </c>
      <c r="G26" s="2">
        <v>43951</v>
      </c>
      <c r="H26" s="12">
        <v>50000000</v>
      </c>
      <c r="I26" s="1" t="s">
        <v>241</v>
      </c>
    </row>
    <row r="27" spans="1:9" ht="99.75" x14ac:dyDescent="0.25">
      <c r="A27" s="15" t="s">
        <v>69</v>
      </c>
      <c r="B27" s="1" t="s">
        <v>82</v>
      </c>
      <c r="C27" s="1" t="s">
        <v>193</v>
      </c>
      <c r="D27" s="1" t="s">
        <v>197</v>
      </c>
      <c r="E27" s="1" t="s">
        <v>134</v>
      </c>
      <c r="F27" s="1" t="s">
        <v>239</v>
      </c>
      <c r="G27" s="2">
        <v>44165</v>
      </c>
      <c r="H27" s="12">
        <v>22555000</v>
      </c>
      <c r="I27" s="1" t="s">
        <v>241</v>
      </c>
    </row>
    <row r="28" spans="1:9" ht="85.5" x14ac:dyDescent="0.25">
      <c r="A28" s="15" t="s">
        <v>69</v>
      </c>
      <c r="B28" s="1" t="s">
        <v>144</v>
      </c>
      <c r="C28" s="1" t="s">
        <v>184</v>
      </c>
      <c r="D28" s="1" t="s">
        <v>188</v>
      </c>
      <c r="E28" s="1" t="s">
        <v>168</v>
      </c>
      <c r="F28" s="1" t="s">
        <v>239</v>
      </c>
      <c r="G28" s="2">
        <v>44163</v>
      </c>
      <c r="H28" s="12">
        <v>31800000</v>
      </c>
      <c r="I28" s="1" t="s">
        <v>241</v>
      </c>
    </row>
    <row r="29" spans="1:9" ht="99.75" x14ac:dyDescent="0.25">
      <c r="A29" s="15" t="s">
        <v>69</v>
      </c>
      <c r="B29" s="1" t="s">
        <v>185</v>
      </c>
      <c r="C29" s="1" t="s">
        <v>185</v>
      </c>
      <c r="D29" s="1" t="s">
        <v>189</v>
      </c>
      <c r="E29" s="1" t="s">
        <v>173</v>
      </c>
      <c r="F29" s="1" t="s">
        <v>239</v>
      </c>
      <c r="G29" s="2">
        <v>44162</v>
      </c>
      <c r="H29" s="12">
        <v>50368000</v>
      </c>
      <c r="I29" s="1" t="s">
        <v>241</v>
      </c>
    </row>
    <row r="30" spans="1:9" ht="142.5" x14ac:dyDescent="0.25">
      <c r="A30" s="15" t="s">
        <v>69</v>
      </c>
      <c r="B30" s="1" t="s">
        <v>186</v>
      </c>
      <c r="C30" s="1" t="s">
        <v>186</v>
      </c>
      <c r="D30" s="1" t="s">
        <v>190</v>
      </c>
      <c r="E30" s="1" t="s">
        <v>174</v>
      </c>
      <c r="F30" s="1" t="s">
        <v>239</v>
      </c>
      <c r="G30" s="2">
        <v>44183</v>
      </c>
      <c r="H30" s="12">
        <v>49500000</v>
      </c>
      <c r="I30" s="1" t="s">
        <v>241</v>
      </c>
    </row>
    <row r="31" spans="1:9" ht="128.25" x14ac:dyDescent="0.25">
      <c r="A31" s="15" t="s">
        <v>69</v>
      </c>
      <c r="B31" s="1" t="s">
        <v>195</v>
      </c>
      <c r="C31" s="1" t="s">
        <v>187</v>
      </c>
      <c r="D31" s="1" t="s">
        <v>181</v>
      </c>
      <c r="E31" s="1" t="s">
        <v>135</v>
      </c>
      <c r="F31" s="1" t="s">
        <v>239</v>
      </c>
      <c r="G31" s="2">
        <v>44176</v>
      </c>
      <c r="H31" s="12">
        <v>3000000</v>
      </c>
      <c r="I31" s="1" t="s">
        <v>241</v>
      </c>
    </row>
    <row r="32" spans="1:9" ht="270.75" x14ac:dyDescent="0.25">
      <c r="A32" s="15" t="s">
        <v>233</v>
      </c>
      <c r="B32" s="1" t="s">
        <v>95</v>
      </c>
      <c r="C32" s="1" t="s">
        <v>194</v>
      </c>
      <c r="D32" s="1" t="s">
        <v>158</v>
      </c>
      <c r="E32" s="1" t="s">
        <v>140</v>
      </c>
      <c r="F32" s="1" t="s">
        <v>239</v>
      </c>
      <c r="G32" s="2">
        <v>44176</v>
      </c>
      <c r="H32" s="12">
        <v>200000000</v>
      </c>
      <c r="I32" s="1" t="s">
        <v>241</v>
      </c>
    </row>
    <row r="33" spans="1:9" ht="114" x14ac:dyDescent="0.25">
      <c r="A33" s="15" t="s">
        <v>234</v>
      </c>
      <c r="B33" s="1" t="s">
        <v>206</v>
      </c>
      <c r="C33" s="1" t="s">
        <v>205</v>
      </c>
      <c r="D33" s="1" t="s">
        <v>203</v>
      </c>
      <c r="E33" s="1" t="s">
        <v>130</v>
      </c>
      <c r="F33" s="1" t="s">
        <v>239</v>
      </c>
      <c r="G33" s="2">
        <v>44012</v>
      </c>
      <c r="H33" s="12">
        <v>358511.65</v>
      </c>
      <c r="I33" s="1" t="s">
        <v>241</v>
      </c>
    </row>
    <row r="34" spans="1:9" ht="114" x14ac:dyDescent="0.25">
      <c r="A34" s="15" t="s">
        <v>234</v>
      </c>
      <c r="B34" s="1" t="s">
        <v>207</v>
      </c>
      <c r="C34" s="1">
        <v>45765</v>
      </c>
      <c r="D34" s="1" t="s">
        <v>203</v>
      </c>
      <c r="E34" s="1" t="s">
        <v>131</v>
      </c>
      <c r="F34" s="1" t="s">
        <v>239</v>
      </c>
      <c r="G34" s="2">
        <v>44012</v>
      </c>
      <c r="H34" s="12">
        <v>3890804.48</v>
      </c>
      <c r="I34" s="1" t="s">
        <v>241</v>
      </c>
    </row>
    <row r="35" spans="1:9" ht="114" x14ac:dyDescent="0.25">
      <c r="A35" s="15" t="s">
        <v>234</v>
      </c>
      <c r="B35" s="1" t="s">
        <v>208</v>
      </c>
      <c r="C35" s="1">
        <v>45769</v>
      </c>
      <c r="D35" s="1" t="s">
        <v>211</v>
      </c>
      <c r="E35" s="1" t="s">
        <v>132</v>
      </c>
      <c r="F35" s="1" t="s">
        <v>239</v>
      </c>
      <c r="G35" s="2">
        <v>44012</v>
      </c>
      <c r="H35" s="12">
        <v>235620</v>
      </c>
      <c r="I35" s="1" t="s">
        <v>241</v>
      </c>
    </row>
    <row r="36" spans="1:9" ht="114" x14ac:dyDescent="0.25">
      <c r="A36" s="15" t="s">
        <v>234</v>
      </c>
      <c r="B36" s="1" t="s">
        <v>209</v>
      </c>
      <c r="C36" s="1">
        <v>45771</v>
      </c>
      <c r="D36" s="1" t="s">
        <v>211</v>
      </c>
      <c r="E36" s="1" t="s">
        <v>133</v>
      </c>
      <c r="F36" s="1" t="s">
        <v>239</v>
      </c>
      <c r="G36" s="2">
        <v>44012</v>
      </c>
      <c r="H36" s="12">
        <v>549780</v>
      </c>
      <c r="I36" s="1" t="s">
        <v>241</v>
      </c>
    </row>
    <row r="37" spans="1:9" ht="85.5" x14ac:dyDescent="0.25">
      <c r="A37" s="15" t="s">
        <v>242</v>
      </c>
      <c r="B37" s="1" t="s">
        <v>210</v>
      </c>
      <c r="C37" s="1">
        <v>46057</v>
      </c>
      <c r="D37" s="1" t="s">
        <v>204</v>
      </c>
      <c r="E37" s="1" t="s">
        <v>137</v>
      </c>
      <c r="F37" s="1" t="s">
        <v>239</v>
      </c>
      <c r="G37" s="2">
        <v>44012</v>
      </c>
      <c r="H37" s="12">
        <v>24716200</v>
      </c>
      <c r="I37" s="1" t="s">
        <v>241</v>
      </c>
    </row>
    <row r="38" spans="1:9" ht="85.5" x14ac:dyDescent="0.25">
      <c r="A38" s="15" t="s">
        <v>69</v>
      </c>
      <c r="B38" s="1" t="s">
        <v>224</v>
      </c>
      <c r="C38" s="1" t="s">
        <v>195</v>
      </c>
      <c r="D38" s="1" t="s">
        <v>182</v>
      </c>
      <c r="E38" s="1" t="s">
        <v>176</v>
      </c>
      <c r="F38" s="1" t="s">
        <v>239</v>
      </c>
      <c r="G38" s="2">
        <v>44163</v>
      </c>
      <c r="H38" s="12">
        <v>36000000</v>
      </c>
      <c r="I38" s="1" t="s">
        <v>241</v>
      </c>
    </row>
    <row r="39" spans="1:9" ht="199.5" x14ac:dyDescent="0.25">
      <c r="A39" s="15" t="s">
        <v>69</v>
      </c>
      <c r="B39" s="1" t="s">
        <v>229</v>
      </c>
      <c r="C39" s="1" t="s">
        <v>224</v>
      </c>
      <c r="D39" s="1" t="s">
        <v>183</v>
      </c>
      <c r="E39" s="1" t="s">
        <v>177</v>
      </c>
      <c r="F39" s="1" t="s">
        <v>239</v>
      </c>
      <c r="G39" s="2">
        <v>44163</v>
      </c>
      <c r="H39" s="12">
        <v>15000000</v>
      </c>
      <c r="I39" s="1" t="s">
        <v>241</v>
      </c>
    </row>
    <row r="40" spans="1:9" ht="171" x14ac:dyDescent="0.25">
      <c r="A40" s="15" t="s">
        <v>232</v>
      </c>
      <c r="B40" s="1" t="s">
        <v>187</v>
      </c>
      <c r="C40" s="1" t="s">
        <v>229</v>
      </c>
      <c r="D40" s="1" t="s">
        <v>180</v>
      </c>
      <c r="E40" s="1" t="s">
        <v>175</v>
      </c>
      <c r="F40" s="1" t="s">
        <v>239</v>
      </c>
      <c r="G40" s="2">
        <v>44176</v>
      </c>
      <c r="H40" s="12">
        <v>875360000</v>
      </c>
      <c r="I40" s="1" t="s">
        <v>241</v>
      </c>
    </row>
    <row r="41" spans="1:9" ht="171" x14ac:dyDescent="0.25">
      <c r="A41" s="15" t="s">
        <v>232</v>
      </c>
      <c r="B41" s="1" t="s">
        <v>187</v>
      </c>
      <c r="C41" s="1" t="s">
        <v>230</v>
      </c>
      <c r="D41" s="1" t="s">
        <v>180</v>
      </c>
      <c r="E41" s="1" t="s">
        <v>175</v>
      </c>
      <c r="F41" s="1" t="s">
        <v>239</v>
      </c>
      <c r="G41" s="2">
        <v>44176</v>
      </c>
      <c r="H41" s="12">
        <v>200000000</v>
      </c>
      <c r="I41" s="1" t="s">
        <v>241</v>
      </c>
    </row>
    <row r="42" spans="1:9" ht="171" x14ac:dyDescent="0.25">
      <c r="A42" s="15" t="s">
        <v>232</v>
      </c>
      <c r="B42" s="1" t="s">
        <v>187</v>
      </c>
      <c r="C42" s="1" t="s">
        <v>231</v>
      </c>
      <c r="D42" s="1" t="s">
        <v>180</v>
      </c>
      <c r="E42" s="1" t="s">
        <v>175</v>
      </c>
      <c r="F42" s="1" t="s">
        <v>239</v>
      </c>
      <c r="G42" s="2">
        <v>44176</v>
      </c>
      <c r="H42" s="12">
        <v>50000000</v>
      </c>
      <c r="I42" s="1" t="s">
        <v>241</v>
      </c>
    </row>
    <row r="43" spans="1:9" ht="128.25" x14ac:dyDescent="0.25">
      <c r="A43" s="15" t="s">
        <v>69</v>
      </c>
      <c r="B43" s="1" t="s">
        <v>231</v>
      </c>
      <c r="C43" s="1" t="s">
        <v>226</v>
      </c>
      <c r="D43" s="1" t="s">
        <v>235</v>
      </c>
      <c r="E43" s="1" t="s">
        <v>179</v>
      </c>
      <c r="F43" s="1" t="s">
        <v>239</v>
      </c>
      <c r="G43" s="2">
        <v>43980</v>
      </c>
      <c r="H43" s="12">
        <v>2300000</v>
      </c>
      <c r="I43" s="1" t="s">
        <v>241</v>
      </c>
    </row>
    <row r="44" spans="1:9" ht="85.5" x14ac:dyDescent="0.25">
      <c r="A44" s="15" t="s">
        <v>69</v>
      </c>
      <c r="B44" s="1" t="s">
        <v>226</v>
      </c>
      <c r="C44" s="1" t="s">
        <v>227</v>
      </c>
      <c r="D44" s="1" t="s">
        <v>236</v>
      </c>
      <c r="E44" s="1" t="s">
        <v>198</v>
      </c>
      <c r="F44" s="1" t="s">
        <v>239</v>
      </c>
      <c r="G44" s="2">
        <v>44162</v>
      </c>
      <c r="H44" s="12">
        <v>5000000</v>
      </c>
      <c r="I44" s="1" t="s">
        <v>241</v>
      </c>
    </row>
    <row r="45" spans="1:9" ht="156.75" x14ac:dyDescent="0.25">
      <c r="A45" s="15" t="s">
        <v>69</v>
      </c>
      <c r="B45" s="1" t="s">
        <v>227</v>
      </c>
      <c r="C45" s="1" t="s">
        <v>212</v>
      </c>
      <c r="D45" s="1" t="s">
        <v>228</v>
      </c>
      <c r="E45" s="1" t="s">
        <v>199</v>
      </c>
      <c r="F45" s="1" t="s">
        <v>239</v>
      </c>
      <c r="G45" s="2">
        <v>44163</v>
      </c>
      <c r="H45" s="12">
        <v>25000000</v>
      </c>
      <c r="I45" s="1" t="s">
        <v>241</v>
      </c>
    </row>
    <row r="46" spans="1:9" ht="99.75" x14ac:dyDescent="0.25">
      <c r="A46" s="15" t="s">
        <v>69</v>
      </c>
      <c r="B46" s="1" t="s">
        <v>215</v>
      </c>
      <c r="C46" s="1" t="s">
        <v>213</v>
      </c>
      <c r="D46" s="1" t="s">
        <v>221</v>
      </c>
      <c r="E46" s="1" t="s">
        <v>219</v>
      </c>
      <c r="F46" s="1" t="s">
        <v>239</v>
      </c>
      <c r="G46" s="2">
        <v>44163</v>
      </c>
      <c r="H46" s="12">
        <v>26300000</v>
      </c>
      <c r="I46" s="1" t="s">
        <v>241</v>
      </c>
    </row>
    <row r="47" spans="1:9" ht="142.5" x14ac:dyDescent="0.25">
      <c r="A47" s="15" t="s">
        <v>233</v>
      </c>
      <c r="B47" s="1" t="s">
        <v>230</v>
      </c>
      <c r="C47" s="1" t="s">
        <v>214</v>
      </c>
      <c r="D47" s="1" t="s">
        <v>225</v>
      </c>
      <c r="E47" s="1" t="s">
        <v>178</v>
      </c>
      <c r="F47" s="1" t="s">
        <v>239</v>
      </c>
      <c r="G47" s="2">
        <v>44163</v>
      </c>
      <c r="H47" s="12">
        <v>59000000</v>
      </c>
      <c r="I47" s="1" t="s">
        <v>241</v>
      </c>
    </row>
    <row r="48" spans="1:9" ht="128.25" x14ac:dyDescent="0.25">
      <c r="A48" s="15" t="s">
        <v>69</v>
      </c>
      <c r="B48" s="1" t="s">
        <v>217</v>
      </c>
      <c r="C48" s="1" t="s">
        <v>215</v>
      </c>
      <c r="D48" s="1" t="s">
        <v>222</v>
      </c>
      <c r="E48" s="1" t="s">
        <v>136</v>
      </c>
      <c r="F48" s="1" t="s">
        <v>239</v>
      </c>
      <c r="G48" s="2">
        <v>44176</v>
      </c>
      <c r="H48" s="12">
        <v>4000000</v>
      </c>
      <c r="I48" s="1" t="s">
        <v>241</v>
      </c>
    </row>
    <row r="49" spans="1:9" ht="114" x14ac:dyDescent="0.25">
      <c r="A49" s="15" t="s">
        <v>69</v>
      </c>
      <c r="B49" s="1" t="s">
        <v>218</v>
      </c>
      <c r="C49" s="1" t="s">
        <v>216</v>
      </c>
      <c r="D49" s="1" t="s">
        <v>223</v>
      </c>
      <c r="E49" s="1" t="s">
        <v>220</v>
      </c>
      <c r="F49" s="1" t="s">
        <v>239</v>
      </c>
      <c r="G49" s="2">
        <v>44164</v>
      </c>
      <c r="H49" s="12">
        <v>20000000</v>
      </c>
      <c r="I49" s="1" t="s">
        <v>241</v>
      </c>
    </row>
    <row r="50" spans="1:9" ht="156.75" x14ac:dyDescent="0.25">
      <c r="A50" s="15" t="s">
        <v>234</v>
      </c>
      <c r="B50" s="1" t="s">
        <v>145</v>
      </c>
      <c r="C50" s="1">
        <v>46828</v>
      </c>
      <c r="D50" s="1" t="s">
        <v>237</v>
      </c>
      <c r="E50" s="1" t="s">
        <v>169</v>
      </c>
      <c r="F50" s="1" t="s">
        <v>239</v>
      </c>
      <c r="G50" s="2">
        <v>44163</v>
      </c>
      <c r="H50" s="12">
        <v>25896363.5</v>
      </c>
      <c r="I50" s="1" t="s">
        <v>241</v>
      </c>
    </row>
    <row r="51" spans="1:9" ht="128.25" x14ac:dyDescent="0.25">
      <c r="A51" s="15" t="s">
        <v>234</v>
      </c>
      <c r="B51" s="1" t="s">
        <v>191</v>
      </c>
      <c r="C51" s="1">
        <v>46829</v>
      </c>
      <c r="D51" s="1" t="s">
        <v>200</v>
      </c>
      <c r="E51" s="1" t="s">
        <v>170</v>
      </c>
      <c r="F51" s="1" t="s">
        <v>239</v>
      </c>
      <c r="G51" s="2">
        <v>44163</v>
      </c>
      <c r="H51" s="12">
        <v>2582300</v>
      </c>
      <c r="I51" s="1" t="s">
        <v>241</v>
      </c>
    </row>
    <row r="52" spans="1:9" ht="142.5" x14ac:dyDescent="0.25">
      <c r="A52" s="15" t="s">
        <v>234</v>
      </c>
      <c r="B52" s="1" t="s">
        <v>193</v>
      </c>
      <c r="C52" s="1">
        <v>46830</v>
      </c>
      <c r="D52" s="1" t="s">
        <v>202</v>
      </c>
      <c r="E52" s="1" t="s">
        <v>172</v>
      </c>
      <c r="F52" s="1" t="s">
        <v>239</v>
      </c>
      <c r="G52" s="2">
        <v>44163</v>
      </c>
      <c r="H52" s="12">
        <v>4267103.1900000004</v>
      </c>
      <c r="I52" s="1" t="s">
        <v>241</v>
      </c>
    </row>
    <row r="53" spans="1:9" ht="114" x14ac:dyDescent="0.25">
      <c r="A53" s="15" t="s">
        <v>234</v>
      </c>
      <c r="B53" s="1" t="s">
        <v>214</v>
      </c>
      <c r="C53" s="1">
        <v>47169</v>
      </c>
      <c r="D53" s="1" t="s">
        <v>201</v>
      </c>
      <c r="E53" s="1" t="s">
        <v>171</v>
      </c>
      <c r="F53" s="1" t="s">
        <v>239</v>
      </c>
      <c r="G53" s="2">
        <v>44163</v>
      </c>
      <c r="H53" s="12">
        <v>32249362</v>
      </c>
      <c r="I53" s="1" t="s">
        <v>241</v>
      </c>
    </row>
    <row r="54" spans="1:9" x14ac:dyDescent="0.25">
      <c r="A54" s="11"/>
      <c r="B54" s="11"/>
      <c r="C54" s="11"/>
    </row>
    <row r="55" spans="1:9" x14ac:dyDescent="0.25">
      <c r="A55" s="11"/>
      <c r="B55" s="11"/>
      <c r="C55" s="11"/>
    </row>
    <row r="56" spans="1:9" x14ac:dyDescent="0.25">
      <c r="A56" s="11"/>
      <c r="B56" s="11"/>
      <c r="C56" s="11"/>
    </row>
    <row r="57" spans="1:9" x14ac:dyDescent="0.25">
      <c r="A57" s="11"/>
      <c r="B57" s="11"/>
      <c r="C57" s="11"/>
    </row>
    <row r="58" spans="1:9" x14ac:dyDescent="0.25">
      <c r="A58" s="11"/>
      <c r="B58" s="11"/>
      <c r="C58" s="11"/>
    </row>
    <row r="59" spans="1:9" x14ac:dyDescent="0.25">
      <c r="A59" s="11"/>
      <c r="B59" s="11"/>
      <c r="C59" s="11"/>
    </row>
    <row r="60" spans="1:9" x14ac:dyDescent="0.25">
      <c r="A60" s="11"/>
      <c r="B60" s="11"/>
      <c r="C60" s="11"/>
    </row>
    <row r="61" spans="1:9" x14ac:dyDescent="0.25">
      <c r="A61" s="11"/>
      <c r="B61" s="11"/>
      <c r="C61" s="11"/>
    </row>
    <row r="62" spans="1:9" x14ac:dyDescent="0.25">
      <c r="A62" s="11"/>
      <c r="B62" s="11"/>
      <c r="C62" s="11"/>
    </row>
    <row r="63" spans="1:9" x14ac:dyDescent="0.25">
      <c r="A63" s="11"/>
      <c r="B63" s="11"/>
      <c r="C63" s="11"/>
    </row>
    <row r="64" spans="1:9" x14ac:dyDescent="0.25">
      <c r="A64" s="11"/>
      <c r="B64" s="11"/>
      <c r="C64" s="11"/>
    </row>
    <row r="65" spans="1:3" x14ac:dyDescent="0.25">
      <c r="A65" s="11"/>
      <c r="B65" s="11"/>
      <c r="C65" s="11"/>
    </row>
    <row r="66" spans="1:3" x14ac:dyDescent="0.25">
      <c r="A66" s="11"/>
      <c r="B66" s="11"/>
      <c r="C66" s="11"/>
    </row>
    <row r="67" spans="1:3" x14ac:dyDescent="0.25">
      <c r="A67" s="11"/>
      <c r="B67" s="11"/>
      <c r="C67" s="11"/>
    </row>
    <row r="68" spans="1:3" x14ac:dyDescent="0.25">
      <c r="A68" s="11"/>
      <c r="B68" s="11"/>
      <c r="C68" s="11"/>
    </row>
    <row r="69" spans="1:3" x14ac:dyDescent="0.25">
      <c r="A69" s="11"/>
      <c r="B69" s="11"/>
      <c r="C69" s="11"/>
    </row>
    <row r="70" spans="1:3" x14ac:dyDescent="0.25">
      <c r="A70" s="11"/>
      <c r="B70" s="11"/>
      <c r="C70" s="11"/>
    </row>
    <row r="71" spans="1:3" x14ac:dyDescent="0.25">
      <c r="A71" s="11"/>
      <c r="B71" s="11"/>
      <c r="C71" s="11"/>
    </row>
    <row r="72" spans="1:3" x14ac:dyDescent="0.25">
      <c r="A72" s="11"/>
      <c r="B72" s="11"/>
      <c r="C72" s="11"/>
    </row>
    <row r="73" spans="1:3" x14ac:dyDescent="0.25">
      <c r="A73" s="11"/>
      <c r="B73" s="11"/>
      <c r="C73" s="11"/>
    </row>
    <row r="74" spans="1:3" x14ac:dyDescent="0.25">
      <c r="A74" s="11"/>
      <c r="B74" s="11"/>
      <c r="C74" s="11"/>
    </row>
    <row r="75" spans="1:3" x14ac:dyDescent="0.25">
      <c r="A75" s="11"/>
      <c r="B75" s="11"/>
      <c r="C75" s="11"/>
    </row>
    <row r="76" spans="1:3" x14ac:dyDescent="0.25">
      <c r="A76" s="11"/>
      <c r="B76" s="11"/>
      <c r="C76" s="11"/>
    </row>
    <row r="77" spans="1:3" x14ac:dyDescent="0.25">
      <c r="A77" s="11"/>
      <c r="B77" s="11"/>
      <c r="C77" s="11"/>
    </row>
    <row r="78" spans="1:3" x14ac:dyDescent="0.25">
      <c r="A78" s="11"/>
      <c r="B78" s="11"/>
      <c r="C78" s="11"/>
    </row>
    <row r="79" spans="1:3" x14ac:dyDescent="0.25">
      <c r="A79" s="11"/>
      <c r="B79" s="11"/>
      <c r="C79" s="11"/>
    </row>
    <row r="80" spans="1:3" x14ac:dyDescent="0.25">
      <c r="A80" s="11"/>
      <c r="B80" s="11"/>
      <c r="C80" s="11"/>
    </row>
    <row r="81" spans="1:3" x14ac:dyDescent="0.25">
      <c r="A81" s="11"/>
      <c r="B81" s="11"/>
      <c r="C81" s="11"/>
    </row>
    <row r="82" spans="1:3" x14ac:dyDescent="0.25">
      <c r="A82" s="11"/>
      <c r="B82" s="11"/>
      <c r="C82" s="11"/>
    </row>
    <row r="83" spans="1:3" x14ac:dyDescent="0.25">
      <c r="A83" s="11"/>
      <c r="B83" s="11"/>
      <c r="C83" s="11"/>
    </row>
    <row r="84" spans="1:3" x14ac:dyDescent="0.25">
      <c r="A84" s="11"/>
      <c r="B84" s="11"/>
      <c r="C84" s="11"/>
    </row>
    <row r="85" spans="1:3" x14ac:dyDescent="0.25">
      <c r="A85" s="11"/>
      <c r="B85" s="11"/>
      <c r="C85" s="11"/>
    </row>
    <row r="86" spans="1:3" x14ac:dyDescent="0.25">
      <c r="A86" s="11"/>
      <c r="B86" s="11"/>
      <c r="C86" s="11"/>
    </row>
    <row r="87" spans="1:3" x14ac:dyDescent="0.25">
      <c r="A87" s="11"/>
      <c r="B87" s="11"/>
      <c r="C87" s="11"/>
    </row>
    <row r="88" spans="1:3" x14ac:dyDescent="0.25">
      <c r="A88" s="11"/>
      <c r="B88" s="11"/>
      <c r="C88" s="11"/>
    </row>
    <row r="89" spans="1:3" x14ac:dyDescent="0.25">
      <c r="A89" s="11"/>
      <c r="B89" s="11"/>
      <c r="C89" s="11"/>
    </row>
    <row r="90" spans="1:3" x14ac:dyDescent="0.25">
      <c r="A90" s="11"/>
      <c r="B90" s="11"/>
      <c r="C90" s="11"/>
    </row>
    <row r="91" spans="1:3" x14ac:dyDescent="0.25">
      <c r="A91" s="11"/>
      <c r="B91" s="11"/>
      <c r="C91" s="11"/>
    </row>
    <row r="92" spans="1:3" x14ac:dyDescent="0.25">
      <c r="A92" s="11"/>
      <c r="B92" s="11"/>
      <c r="C92" s="11"/>
    </row>
    <row r="93" spans="1:3" x14ac:dyDescent="0.25">
      <c r="A93" s="11"/>
      <c r="B93" s="11"/>
      <c r="C93" s="11"/>
    </row>
    <row r="94" spans="1:3" x14ac:dyDescent="0.25">
      <c r="A94" s="11"/>
      <c r="B94" s="11"/>
      <c r="C94" s="11"/>
    </row>
    <row r="95" spans="1:3" x14ac:dyDescent="0.25">
      <c r="A95" s="11"/>
      <c r="B95" s="11"/>
      <c r="C95" s="11"/>
    </row>
    <row r="96" spans="1:3" x14ac:dyDescent="0.25">
      <c r="A96" s="11"/>
      <c r="B96" s="11"/>
      <c r="C96" s="11"/>
    </row>
    <row r="97" spans="1:3" x14ac:dyDescent="0.25">
      <c r="A97" s="11"/>
      <c r="B97" s="11"/>
      <c r="C97" s="11"/>
    </row>
    <row r="98" spans="1:3" x14ac:dyDescent="0.25">
      <c r="A98" s="11"/>
      <c r="B98" s="11"/>
      <c r="C98" s="11"/>
    </row>
    <row r="99" spans="1:3" x14ac:dyDescent="0.25">
      <c r="A99" s="11"/>
      <c r="B99" s="11"/>
      <c r="C99" s="11"/>
    </row>
    <row r="100" spans="1:3" x14ac:dyDescent="0.25">
      <c r="A100" s="11"/>
      <c r="B100" s="11"/>
      <c r="C100" s="11"/>
    </row>
    <row r="101" spans="1:3" x14ac:dyDescent="0.25">
      <c r="A101" s="11"/>
      <c r="B101" s="11"/>
      <c r="C101" s="11"/>
    </row>
    <row r="102" spans="1:3" x14ac:dyDescent="0.25">
      <c r="A102" s="11"/>
      <c r="B102" s="11"/>
      <c r="C102" s="11"/>
    </row>
    <row r="103" spans="1:3" x14ac:dyDescent="0.25">
      <c r="A103" s="11"/>
      <c r="B103" s="11"/>
      <c r="C103" s="11"/>
    </row>
    <row r="104" spans="1:3" x14ac:dyDescent="0.25">
      <c r="A104" s="11"/>
      <c r="B104" s="11"/>
      <c r="C104" s="11"/>
    </row>
    <row r="105" spans="1:3" x14ac:dyDescent="0.25">
      <c r="A105" s="11"/>
      <c r="B105" s="11"/>
      <c r="C105" s="11"/>
    </row>
    <row r="106" spans="1:3" x14ac:dyDescent="0.25">
      <c r="A106" s="11"/>
      <c r="B106" s="11"/>
      <c r="C106" s="11"/>
    </row>
    <row r="107" spans="1:3" x14ac:dyDescent="0.25">
      <c r="A107" s="11"/>
      <c r="B107" s="11"/>
      <c r="C107" s="11"/>
    </row>
    <row r="108" spans="1:3" x14ac:dyDescent="0.25">
      <c r="A108" s="11"/>
      <c r="B108" s="11"/>
      <c r="C108" s="11"/>
    </row>
    <row r="109" spans="1:3" x14ac:dyDescent="0.25">
      <c r="A109" s="11"/>
      <c r="B109" s="11"/>
      <c r="C109" s="11"/>
    </row>
    <row r="110" spans="1:3" x14ac:dyDescent="0.25">
      <c r="A110" s="11"/>
      <c r="B110" s="11"/>
      <c r="C110" s="11"/>
    </row>
    <row r="111" spans="1:3" x14ac:dyDescent="0.25">
      <c r="A111" s="11"/>
      <c r="B111" s="11"/>
      <c r="C111" s="11"/>
    </row>
    <row r="112" spans="1:3" x14ac:dyDescent="0.25">
      <c r="A112" s="11"/>
      <c r="B112" s="11"/>
      <c r="C112" s="11"/>
    </row>
    <row r="113" spans="1:3" x14ac:dyDescent="0.25">
      <c r="A113" s="11"/>
      <c r="B113" s="11"/>
      <c r="C113" s="11"/>
    </row>
    <row r="114" spans="1:3" x14ac:dyDescent="0.25">
      <c r="A114" s="11"/>
      <c r="B114" s="11"/>
      <c r="C114" s="11"/>
    </row>
    <row r="115" spans="1:3" x14ac:dyDescent="0.25">
      <c r="A115" s="11"/>
      <c r="B115" s="11"/>
      <c r="C115" s="11"/>
    </row>
    <row r="116" spans="1:3" x14ac:dyDescent="0.25">
      <c r="A116" s="11"/>
      <c r="B116" s="11"/>
      <c r="C116" s="11"/>
    </row>
    <row r="117" spans="1:3" x14ac:dyDescent="0.25">
      <c r="A117" s="11"/>
      <c r="B117" s="11"/>
      <c r="C117" s="11"/>
    </row>
    <row r="118" spans="1:3" x14ac:dyDescent="0.25">
      <c r="A118" s="11"/>
      <c r="B118" s="11"/>
      <c r="C118" s="11"/>
    </row>
    <row r="119" spans="1:3" x14ac:dyDescent="0.25">
      <c r="A119" s="11"/>
      <c r="B119" s="11"/>
      <c r="C119" s="11"/>
    </row>
    <row r="120" spans="1:3" x14ac:dyDescent="0.25">
      <c r="A120" s="11"/>
      <c r="B120" s="11"/>
      <c r="C120" s="11"/>
    </row>
    <row r="121" spans="1:3" x14ac:dyDescent="0.25">
      <c r="A121" s="11"/>
      <c r="B121" s="11"/>
      <c r="C121" s="11"/>
    </row>
    <row r="122" spans="1:3" x14ac:dyDescent="0.25">
      <c r="A122" s="11"/>
      <c r="B122" s="11"/>
      <c r="C122" s="11"/>
    </row>
    <row r="123" spans="1:3" x14ac:dyDescent="0.25">
      <c r="A123" s="11"/>
      <c r="B123" s="11"/>
      <c r="C123" s="11"/>
    </row>
    <row r="124" spans="1:3" x14ac:dyDescent="0.25">
      <c r="A124" s="11"/>
      <c r="B124" s="11"/>
      <c r="C124" s="11"/>
    </row>
    <row r="125" spans="1:3" x14ac:dyDescent="0.25">
      <c r="A125" s="11"/>
      <c r="B125" s="11"/>
      <c r="C125" s="11"/>
    </row>
    <row r="126" spans="1:3" x14ac:dyDescent="0.25">
      <c r="A126" s="11"/>
      <c r="B126" s="11"/>
      <c r="C126" s="11"/>
    </row>
    <row r="127" spans="1:3" x14ac:dyDescent="0.25">
      <c r="A127" s="11"/>
      <c r="B127" s="11"/>
      <c r="C127" s="11"/>
    </row>
    <row r="128" spans="1:3" x14ac:dyDescent="0.25">
      <c r="A128" s="11"/>
      <c r="B128" s="11"/>
      <c r="C128" s="11"/>
    </row>
    <row r="129" spans="1:3" x14ac:dyDescent="0.25">
      <c r="A129" s="11"/>
      <c r="B129" s="11"/>
      <c r="C129" s="11"/>
    </row>
    <row r="130" spans="1:3" x14ac:dyDescent="0.25">
      <c r="A130" s="11"/>
      <c r="B130" s="11"/>
      <c r="C130" s="11"/>
    </row>
    <row r="131" spans="1:3" x14ac:dyDescent="0.25">
      <c r="A131" s="11"/>
      <c r="B131" s="11"/>
      <c r="C131" s="11"/>
    </row>
    <row r="132" spans="1:3" x14ac:dyDescent="0.25">
      <c r="A132" s="11"/>
      <c r="B132" s="11"/>
      <c r="C132" s="11"/>
    </row>
    <row r="133" spans="1:3" x14ac:dyDescent="0.25">
      <c r="A133" s="11"/>
      <c r="B133" s="11"/>
      <c r="C133" s="11"/>
    </row>
    <row r="134" spans="1:3" x14ac:dyDescent="0.25">
      <c r="A134" s="11"/>
      <c r="B134" s="11"/>
      <c r="C134" s="11"/>
    </row>
    <row r="135" spans="1:3" x14ac:dyDescent="0.25">
      <c r="A135" s="11"/>
      <c r="B135" s="11"/>
      <c r="C135" s="11"/>
    </row>
    <row r="136" spans="1:3" x14ac:dyDescent="0.25">
      <c r="A136" s="11"/>
      <c r="B136" s="11"/>
      <c r="C136" s="11"/>
    </row>
    <row r="137" spans="1:3" x14ac:dyDescent="0.25">
      <c r="A137" s="11"/>
      <c r="B137" s="11"/>
      <c r="C137" s="11"/>
    </row>
    <row r="138" spans="1:3" x14ac:dyDescent="0.25">
      <c r="A138" s="11"/>
      <c r="B138" s="11"/>
      <c r="C138" s="11"/>
    </row>
    <row r="139" spans="1:3" x14ac:dyDescent="0.25">
      <c r="A139" s="11"/>
      <c r="B139" s="11"/>
      <c r="C139" s="11"/>
    </row>
    <row r="140" spans="1:3" x14ac:dyDescent="0.25">
      <c r="A140" s="11"/>
      <c r="B140" s="11"/>
      <c r="C140" s="11"/>
    </row>
    <row r="141" spans="1:3" x14ac:dyDescent="0.25">
      <c r="A141" s="11"/>
      <c r="B141" s="11"/>
      <c r="C141" s="11"/>
    </row>
    <row r="142" spans="1:3" x14ac:dyDescent="0.25">
      <c r="A142" s="11"/>
      <c r="B142" s="11"/>
      <c r="C142" s="11"/>
    </row>
    <row r="143" spans="1:3" x14ac:dyDescent="0.25">
      <c r="A143" s="11"/>
      <c r="B143" s="11"/>
      <c r="C143" s="11"/>
    </row>
    <row r="144" spans="1:3" x14ac:dyDescent="0.25">
      <c r="A144" s="11"/>
      <c r="B144" s="11"/>
      <c r="C144" s="11"/>
    </row>
    <row r="145" spans="1:3" x14ac:dyDescent="0.25">
      <c r="A145" s="11"/>
      <c r="B145" s="11"/>
      <c r="C145" s="11"/>
    </row>
    <row r="146" spans="1:3" x14ac:dyDescent="0.25">
      <c r="A146" s="11"/>
      <c r="B146" s="11"/>
      <c r="C146" s="11"/>
    </row>
    <row r="147" spans="1:3" x14ac:dyDescent="0.25">
      <c r="A147" s="11"/>
      <c r="B147" s="11"/>
      <c r="C147" s="11"/>
    </row>
    <row r="148" spans="1:3" x14ac:dyDescent="0.25">
      <c r="A148" s="11"/>
      <c r="B148" s="11"/>
      <c r="C148" s="11"/>
    </row>
    <row r="149" spans="1:3" x14ac:dyDescent="0.25">
      <c r="A149" s="11"/>
      <c r="B149" s="11"/>
      <c r="C149" s="11"/>
    </row>
    <row r="150" spans="1:3" x14ac:dyDescent="0.25">
      <c r="A150" s="11"/>
      <c r="B150" s="11"/>
      <c r="C150" s="11"/>
    </row>
    <row r="151" spans="1:3" x14ac:dyDescent="0.25">
      <c r="A151" s="11"/>
      <c r="B151" s="11"/>
      <c r="C151" s="11"/>
    </row>
    <row r="152" spans="1:3" x14ac:dyDescent="0.25">
      <c r="A152" s="11"/>
      <c r="B152" s="11"/>
      <c r="C152" s="11"/>
    </row>
    <row r="153" spans="1:3" x14ac:dyDescent="0.25">
      <c r="A153" s="11"/>
      <c r="B153" s="11"/>
      <c r="C153" s="11"/>
    </row>
    <row r="154" spans="1:3" x14ac:dyDescent="0.25">
      <c r="A154" s="11"/>
      <c r="B154" s="11"/>
      <c r="C154" s="11"/>
    </row>
    <row r="155" spans="1:3" x14ac:dyDescent="0.25">
      <c r="A155" s="11"/>
      <c r="B155" s="11"/>
      <c r="C155" s="11"/>
    </row>
    <row r="156" spans="1:3" x14ac:dyDescent="0.25">
      <c r="A156" s="11"/>
      <c r="B156" s="11"/>
      <c r="C156" s="11"/>
    </row>
    <row r="157" spans="1:3" x14ac:dyDescent="0.25">
      <c r="A157" s="11"/>
      <c r="B157" s="11"/>
      <c r="C157" s="11"/>
    </row>
    <row r="158" spans="1:3" x14ac:dyDescent="0.25">
      <c r="A158" s="11"/>
      <c r="B158" s="11"/>
      <c r="C158" s="11"/>
    </row>
    <row r="159" spans="1:3" x14ac:dyDescent="0.25">
      <c r="A159" s="11"/>
      <c r="B159" s="11"/>
      <c r="C159" s="11"/>
    </row>
    <row r="160" spans="1:3" x14ac:dyDescent="0.25">
      <c r="A160" s="11"/>
      <c r="B160" s="11"/>
      <c r="C160" s="11"/>
    </row>
    <row r="161" spans="1:3" x14ac:dyDescent="0.25">
      <c r="A161" s="11"/>
      <c r="B161" s="11"/>
      <c r="C161" s="11"/>
    </row>
    <row r="162" spans="1:3" x14ac:dyDescent="0.25">
      <c r="A162" s="11"/>
      <c r="B162" s="11"/>
      <c r="C162" s="11"/>
    </row>
    <row r="163" spans="1:3" x14ac:dyDescent="0.25">
      <c r="A163" s="11"/>
      <c r="B163" s="11"/>
      <c r="C163" s="11"/>
    </row>
    <row r="164" spans="1:3" x14ac:dyDescent="0.25">
      <c r="A164" s="11"/>
      <c r="B164" s="11"/>
      <c r="C164" s="11"/>
    </row>
    <row r="165" spans="1:3" x14ac:dyDescent="0.25">
      <c r="A165" s="11"/>
      <c r="B165" s="11"/>
      <c r="C165" s="11"/>
    </row>
    <row r="166" spans="1:3" x14ac:dyDescent="0.25">
      <c r="A166" s="11"/>
      <c r="B166" s="11"/>
      <c r="C166" s="11"/>
    </row>
    <row r="167" spans="1:3" x14ac:dyDescent="0.25">
      <c r="A167" s="11"/>
      <c r="B167" s="11"/>
      <c r="C167" s="11"/>
    </row>
    <row r="168" spans="1:3" x14ac:dyDescent="0.25">
      <c r="A168" s="11"/>
      <c r="B168" s="11"/>
      <c r="C168" s="11"/>
    </row>
    <row r="169" spans="1:3" x14ac:dyDescent="0.25">
      <c r="A169" s="11"/>
      <c r="B169" s="11"/>
      <c r="C169" s="11"/>
    </row>
    <row r="170" spans="1:3" x14ac:dyDescent="0.25">
      <c r="A170" s="11"/>
      <c r="B170" s="11"/>
      <c r="C170" s="11"/>
    </row>
    <row r="171" spans="1:3" x14ac:dyDescent="0.25">
      <c r="A171" s="11"/>
      <c r="B171" s="11"/>
      <c r="C171" s="11"/>
    </row>
    <row r="172" spans="1:3" x14ac:dyDescent="0.25">
      <c r="A172" s="11"/>
      <c r="B172" s="11"/>
      <c r="C172" s="11"/>
    </row>
    <row r="173" spans="1:3" x14ac:dyDescent="0.25">
      <c r="A173" s="11"/>
      <c r="B173" s="11"/>
      <c r="C173" s="11"/>
    </row>
    <row r="174" spans="1:3" x14ac:dyDescent="0.25">
      <c r="A174" s="11"/>
      <c r="B174" s="11"/>
      <c r="C174" s="11"/>
    </row>
    <row r="175" spans="1:3" x14ac:dyDescent="0.25">
      <c r="A175" s="11"/>
      <c r="B175" s="11"/>
      <c r="C175" s="11"/>
    </row>
    <row r="176" spans="1:3" x14ac:dyDescent="0.25">
      <c r="A176" s="11"/>
      <c r="B176" s="11"/>
      <c r="C176" s="11"/>
    </row>
    <row r="177" spans="1:3" x14ac:dyDescent="0.25">
      <c r="A177" s="11"/>
      <c r="B177" s="11"/>
      <c r="C177" s="11"/>
    </row>
    <row r="178" spans="1:3" x14ac:dyDescent="0.25">
      <c r="A178" s="11"/>
      <c r="B178" s="11"/>
      <c r="C178" s="11"/>
    </row>
    <row r="179" spans="1:3" x14ac:dyDescent="0.25">
      <c r="A179" s="11"/>
      <c r="B179" s="11"/>
      <c r="C179" s="11"/>
    </row>
    <row r="180" spans="1:3" x14ac:dyDescent="0.25">
      <c r="A180" s="11"/>
      <c r="B180" s="11"/>
      <c r="C180" s="11"/>
    </row>
    <row r="181" spans="1:3" x14ac:dyDescent="0.25">
      <c r="A181" s="11"/>
      <c r="B181" s="11"/>
      <c r="C181" s="11"/>
    </row>
    <row r="182" spans="1:3" x14ac:dyDescent="0.25">
      <c r="A182" s="11"/>
      <c r="B182" s="11"/>
      <c r="C182" s="11"/>
    </row>
    <row r="183" spans="1:3" x14ac:dyDescent="0.25">
      <c r="A183" s="11"/>
      <c r="B183" s="11"/>
      <c r="C183" s="11"/>
    </row>
    <row r="184" spans="1:3" x14ac:dyDescent="0.25">
      <c r="A184" s="11"/>
      <c r="B184" s="11"/>
      <c r="C184" s="11"/>
    </row>
    <row r="185" spans="1:3" x14ac:dyDescent="0.25">
      <c r="A185" s="11"/>
      <c r="B185" s="11"/>
      <c r="C185" s="11"/>
    </row>
    <row r="186" spans="1:3" x14ac:dyDescent="0.25">
      <c r="A186" s="11"/>
      <c r="B186" s="11"/>
      <c r="C186" s="11"/>
    </row>
    <row r="187" spans="1:3" x14ac:dyDescent="0.25">
      <c r="A187" s="11"/>
      <c r="B187" s="11"/>
      <c r="C187" s="11"/>
    </row>
    <row r="188" spans="1:3" x14ac:dyDescent="0.25">
      <c r="A188" s="11"/>
      <c r="B188" s="11"/>
      <c r="C188" s="11"/>
    </row>
    <row r="189" spans="1:3" x14ac:dyDescent="0.25">
      <c r="A189" s="11"/>
      <c r="B189" s="11"/>
      <c r="C189" s="11"/>
    </row>
    <row r="190" spans="1:3" x14ac:dyDescent="0.25">
      <c r="A190" s="11"/>
      <c r="B190" s="11"/>
      <c r="C190" s="11"/>
    </row>
    <row r="191" spans="1:3" x14ac:dyDescent="0.25">
      <c r="A191" s="11"/>
      <c r="B191" s="11"/>
      <c r="C191" s="11"/>
    </row>
    <row r="192" spans="1:3" x14ac:dyDescent="0.25">
      <c r="A192" s="11"/>
      <c r="B192" s="11"/>
      <c r="C192" s="11"/>
    </row>
    <row r="193" spans="1:3" x14ac:dyDescent="0.25">
      <c r="A193" s="11"/>
      <c r="B193" s="11"/>
      <c r="C193" s="11"/>
    </row>
    <row r="194" spans="1:3" x14ac:dyDescent="0.25">
      <c r="A194" s="11"/>
      <c r="B194" s="11"/>
      <c r="C194" s="11"/>
    </row>
    <row r="195" spans="1:3" x14ac:dyDescent="0.25">
      <c r="A195" s="11"/>
      <c r="B195" s="11"/>
      <c r="C195" s="11"/>
    </row>
    <row r="196" spans="1:3" x14ac:dyDescent="0.25">
      <c r="A196" s="11"/>
      <c r="B196" s="11"/>
      <c r="C196" s="11"/>
    </row>
    <row r="197" spans="1:3" x14ac:dyDescent="0.25">
      <c r="A197" s="11"/>
      <c r="B197" s="11"/>
      <c r="C197" s="11"/>
    </row>
    <row r="198" spans="1:3" x14ac:dyDescent="0.25">
      <c r="A198" s="11"/>
      <c r="B198" s="11"/>
      <c r="C198" s="11"/>
    </row>
    <row r="199" spans="1:3" x14ac:dyDescent="0.25">
      <c r="A199" s="11"/>
      <c r="B199" s="11"/>
      <c r="C199" s="11"/>
    </row>
    <row r="200" spans="1:3" x14ac:dyDescent="0.25">
      <c r="A200" s="11"/>
      <c r="B200" s="11"/>
      <c r="C200" s="11"/>
    </row>
    <row r="201" spans="1:3" x14ac:dyDescent="0.25">
      <c r="A201" s="11"/>
      <c r="B201" s="11"/>
      <c r="C201" s="11"/>
    </row>
    <row r="202" spans="1:3" x14ac:dyDescent="0.25">
      <c r="A202" s="11"/>
      <c r="B202" s="11"/>
      <c r="C202" s="11"/>
    </row>
    <row r="203" spans="1:3" x14ac:dyDescent="0.25">
      <c r="A203" s="11"/>
      <c r="B203" s="11"/>
      <c r="C203" s="11"/>
    </row>
    <row r="204" spans="1:3" x14ac:dyDescent="0.25">
      <c r="A204" s="11"/>
      <c r="B204" s="11"/>
      <c r="C204" s="11"/>
    </row>
    <row r="205" spans="1:3" x14ac:dyDescent="0.25">
      <c r="A205" s="11"/>
      <c r="B205" s="11"/>
      <c r="C205" s="11"/>
    </row>
    <row r="206" spans="1:3" x14ac:dyDescent="0.25">
      <c r="A206" s="11"/>
      <c r="B206" s="11"/>
      <c r="C206" s="11"/>
    </row>
    <row r="207" spans="1:3" x14ac:dyDescent="0.25">
      <c r="A207" s="11"/>
      <c r="B207" s="11"/>
      <c r="C207" s="11"/>
    </row>
    <row r="208" spans="1:3" x14ac:dyDescent="0.25">
      <c r="A208" s="11"/>
      <c r="B208" s="11"/>
      <c r="C208" s="11"/>
    </row>
    <row r="209" spans="1:3" x14ac:dyDescent="0.25">
      <c r="A209" s="11"/>
      <c r="B209" s="11"/>
      <c r="C209" s="11"/>
    </row>
    <row r="210" spans="1:3" x14ac:dyDescent="0.25">
      <c r="A210" s="11"/>
      <c r="B210" s="11"/>
      <c r="C210" s="11"/>
    </row>
    <row r="211" spans="1:3" x14ac:dyDescent="0.25">
      <c r="A211" s="11"/>
      <c r="B211" s="11"/>
      <c r="C211" s="11"/>
    </row>
    <row r="212" spans="1:3" x14ac:dyDescent="0.25">
      <c r="A212" s="11"/>
      <c r="B212" s="11"/>
      <c r="C212" s="11"/>
    </row>
    <row r="213" spans="1:3" x14ac:dyDescent="0.25">
      <c r="A213" s="11"/>
      <c r="B213" s="11"/>
      <c r="C213" s="11"/>
    </row>
    <row r="214" spans="1:3" x14ac:dyDescent="0.25">
      <c r="A214" s="11"/>
      <c r="B214" s="11"/>
      <c r="C214" s="11"/>
    </row>
    <row r="215" spans="1:3" x14ac:dyDescent="0.25">
      <c r="A215" s="11"/>
      <c r="B215" s="11"/>
      <c r="C215" s="11"/>
    </row>
    <row r="216" spans="1:3" x14ac:dyDescent="0.25">
      <c r="A216" s="11"/>
      <c r="B216" s="11"/>
      <c r="C216" s="11"/>
    </row>
    <row r="217" spans="1:3" x14ac:dyDescent="0.25">
      <c r="A217" s="11"/>
      <c r="B217" s="11"/>
      <c r="C217" s="11"/>
    </row>
    <row r="218" spans="1:3" x14ac:dyDescent="0.25">
      <c r="A218" s="11"/>
      <c r="B218" s="11"/>
      <c r="C218" s="11"/>
    </row>
    <row r="219" spans="1:3" x14ac:dyDescent="0.25">
      <c r="A219" s="11"/>
      <c r="B219" s="11"/>
      <c r="C219" s="11"/>
    </row>
    <row r="220" spans="1:3" x14ac:dyDescent="0.25">
      <c r="A220" s="11"/>
      <c r="B220" s="11"/>
      <c r="C220" s="11"/>
    </row>
    <row r="221" spans="1:3" x14ac:dyDescent="0.25">
      <c r="A221" s="11"/>
      <c r="B221" s="11"/>
      <c r="C221" s="11"/>
    </row>
    <row r="222" spans="1:3" x14ac:dyDescent="0.25">
      <c r="A222" s="11"/>
      <c r="B222" s="11"/>
      <c r="C222" s="11"/>
    </row>
    <row r="223" spans="1:3" x14ac:dyDescent="0.25">
      <c r="A223" s="11"/>
      <c r="B223" s="11"/>
      <c r="C223" s="11"/>
    </row>
    <row r="224" spans="1:3" x14ac:dyDescent="0.25">
      <c r="A224" s="11"/>
      <c r="B224" s="11"/>
      <c r="C224" s="11"/>
    </row>
    <row r="225" spans="1:3" x14ac:dyDescent="0.25">
      <c r="A225" s="11"/>
      <c r="B225" s="11"/>
      <c r="C225" s="11"/>
    </row>
    <row r="226" spans="1:3" x14ac:dyDescent="0.25">
      <c r="A226" s="11"/>
      <c r="B226" s="11"/>
      <c r="C226" s="11"/>
    </row>
    <row r="227" spans="1:3" x14ac:dyDescent="0.25">
      <c r="A227" s="11"/>
      <c r="B227" s="11"/>
      <c r="C227" s="11"/>
    </row>
    <row r="228" spans="1:3" x14ac:dyDescent="0.25">
      <c r="A228" s="11"/>
      <c r="B228" s="11"/>
      <c r="C228" s="11"/>
    </row>
    <row r="229" spans="1:3" x14ac:dyDescent="0.25">
      <c r="A229" s="11"/>
      <c r="B229" s="11"/>
      <c r="C229" s="11"/>
    </row>
    <row r="230" spans="1:3" x14ac:dyDescent="0.25">
      <c r="A230" s="11"/>
      <c r="B230" s="11"/>
      <c r="C230" s="11"/>
    </row>
    <row r="231" spans="1:3" x14ac:dyDescent="0.25">
      <c r="A231" s="11"/>
      <c r="B231" s="11"/>
      <c r="C231" s="11"/>
    </row>
    <row r="232" spans="1:3" x14ac:dyDescent="0.25">
      <c r="A232" s="11"/>
      <c r="B232" s="11"/>
      <c r="C232" s="11"/>
    </row>
    <row r="233" spans="1:3" x14ac:dyDescent="0.25">
      <c r="A233" s="11"/>
      <c r="B233" s="11"/>
      <c r="C233" s="11"/>
    </row>
    <row r="234" spans="1:3" x14ac:dyDescent="0.25">
      <c r="A234" s="11"/>
      <c r="B234" s="11"/>
      <c r="C234" s="11"/>
    </row>
    <row r="235" spans="1:3" x14ac:dyDescent="0.25">
      <c r="A235" s="11"/>
      <c r="B235" s="11"/>
      <c r="C235" s="11"/>
    </row>
    <row r="236" spans="1:3" x14ac:dyDescent="0.25">
      <c r="A236" s="11"/>
      <c r="B236" s="11"/>
      <c r="C236" s="11"/>
    </row>
    <row r="237" spans="1:3" x14ac:dyDescent="0.25">
      <c r="A237" s="11"/>
      <c r="B237" s="11"/>
      <c r="C237" s="11"/>
    </row>
    <row r="238" spans="1:3" x14ac:dyDescent="0.25">
      <c r="A238" s="11"/>
      <c r="B238" s="11"/>
      <c r="C238" s="11"/>
    </row>
    <row r="239" spans="1:3" x14ac:dyDescent="0.25">
      <c r="A239" s="11"/>
      <c r="B239" s="11"/>
      <c r="C239" s="11"/>
    </row>
    <row r="240" spans="1:3" x14ac:dyDescent="0.25">
      <c r="A240" s="11"/>
      <c r="B240" s="11"/>
      <c r="C240" s="11"/>
    </row>
    <row r="241" spans="1:3" x14ac:dyDescent="0.25">
      <c r="A241" s="11"/>
      <c r="B241" s="11"/>
      <c r="C241" s="11"/>
    </row>
    <row r="242" spans="1:3" x14ac:dyDescent="0.25">
      <c r="A242" s="11"/>
      <c r="B242" s="11"/>
      <c r="C242" s="11"/>
    </row>
    <row r="243" spans="1:3" x14ac:dyDescent="0.25">
      <c r="A243" s="11"/>
      <c r="B243" s="11"/>
      <c r="C243" s="11"/>
    </row>
    <row r="244" spans="1:3" x14ac:dyDescent="0.25">
      <c r="A244" s="11"/>
      <c r="B244" s="11"/>
      <c r="C244" s="11"/>
    </row>
    <row r="245" spans="1:3" x14ac:dyDescent="0.25">
      <c r="A245" s="11"/>
      <c r="B245" s="11"/>
      <c r="C245" s="11"/>
    </row>
    <row r="246" spans="1:3" x14ac:dyDescent="0.25">
      <c r="A246" s="11"/>
      <c r="B246" s="11"/>
      <c r="C246" s="11"/>
    </row>
    <row r="247" spans="1:3" x14ac:dyDescent="0.25">
      <c r="A247" s="11"/>
      <c r="B247" s="11"/>
      <c r="C247" s="11"/>
    </row>
    <row r="248" spans="1:3" x14ac:dyDescent="0.25">
      <c r="A248" s="11"/>
      <c r="B248" s="11"/>
      <c r="C248" s="11"/>
    </row>
    <row r="249" spans="1:3" x14ac:dyDescent="0.25">
      <c r="A249" s="11"/>
      <c r="B249" s="11"/>
      <c r="C249" s="11"/>
    </row>
    <row r="250" spans="1:3" x14ac:dyDescent="0.25">
      <c r="A250" s="11"/>
      <c r="B250" s="11"/>
      <c r="C250" s="11"/>
    </row>
    <row r="251" spans="1:3" x14ac:dyDescent="0.25">
      <c r="A251" s="11"/>
      <c r="B251" s="11"/>
      <c r="C251" s="11"/>
    </row>
    <row r="252" spans="1:3" x14ac:dyDescent="0.25">
      <c r="A252" s="11"/>
      <c r="B252" s="11"/>
      <c r="C252" s="11"/>
    </row>
    <row r="253" spans="1:3" x14ac:dyDescent="0.25">
      <c r="A253" s="11"/>
      <c r="B253" s="11"/>
      <c r="C253" s="11"/>
    </row>
    <row r="254" spans="1:3" x14ac:dyDescent="0.25">
      <c r="A254" s="11"/>
      <c r="B254" s="11"/>
      <c r="C254" s="11"/>
    </row>
    <row r="255" spans="1:3" x14ac:dyDescent="0.25">
      <c r="A255" s="11"/>
      <c r="B255" s="11"/>
      <c r="C255" s="11"/>
    </row>
    <row r="256" spans="1:3" x14ac:dyDescent="0.25">
      <c r="A256" s="11"/>
      <c r="B256" s="11"/>
      <c r="C256" s="11"/>
    </row>
    <row r="257" spans="1:3" x14ac:dyDescent="0.25">
      <c r="A257" s="11"/>
      <c r="B257" s="11"/>
      <c r="C257" s="11"/>
    </row>
    <row r="258" spans="1:3" x14ac:dyDescent="0.25">
      <c r="A258" s="11"/>
      <c r="B258" s="11"/>
      <c r="C258" s="11"/>
    </row>
    <row r="259" spans="1:3" x14ac:dyDescent="0.25">
      <c r="A259" s="11"/>
      <c r="B259" s="11"/>
      <c r="C259" s="11"/>
    </row>
    <row r="260" spans="1:3" x14ac:dyDescent="0.25">
      <c r="A260" s="11"/>
      <c r="B260" s="11"/>
      <c r="C260" s="11"/>
    </row>
    <row r="261" spans="1:3" x14ac:dyDescent="0.25">
      <c r="A261" s="11"/>
      <c r="B261" s="11"/>
      <c r="C261" s="11"/>
    </row>
    <row r="262" spans="1:3" x14ac:dyDescent="0.25">
      <c r="A262" s="11"/>
      <c r="B262" s="11"/>
      <c r="C262" s="11"/>
    </row>
    <row r="263" spans="1:3" x14ac:dyDescent="0.25">
      <c r="A263" s="11"/>
      <c r="B263" s="11"/>
      <c r="C263" s="11"/>
    </row>
    <row r="264" spans="1:3" x14ac:dyDescent="0.25">
      <c r="A264" s="11"/>
      <c r="B264" s="11"/>
      <c r="C264" s="11"/>
    </row>
    <row r="265" spans="1:3" x14ac:dyDescent="0.25">
      <c r="A265" s="11"/>
      <c r="B265" s="11"/>
      <c r="C265" s="11"/>
    </row>
    <row r="266" spans="1:3" x14ac:dyDescent="0.25">
      <c r="A266" s="11"/>
      <c r="B266" s="11"/>
      <c r="C266" s="11"/>
    </row>
    <row r="267" spans="1:3" x14ac:dyDescent="0.25">
      <c r="A267" s="11"/>
      <c r="B267" s="11"/>
      <c r="C267" s="11"/>
    </row>
    <row r="268" spans="1:3" x14ac:dyDescent="0.25">
      <c r="A268" s="11"/>
      <c r="B268" s="11"/>
      <c r="C268" s="11"/>
    </row>
    <row r="269" spans="1:3" x14ac:dyDescent="0.25">
      <c r="A269" s="11"/>
      <c r="B269" s="11"/>
      <c r="C269" s="11"/>
    </row>
    <row r="270" spans="1:3" x14ac:dyDescent="0.25">
      <c r="A270" s="11"/>
      <c r="B270" s="11"/>
      <c r="C270" s="11"/>
    </row>
    <row r="271" spans="1:3" x14ac:dyDescent="0.25">
      <c r="A271" s="11"/>
      <c r="B271" s="11"/>
      <c r="C271" s="11"/>
    </row>
    <row r="272" spans="1:3" x14ac:dyDescent="0.25">
      <c r="A272" s="11"/>
      <c r="B272" s="11"/>
      <c r="C272" s="11"/>
    </row>
    <row r="273" spans="1:3" x14ac:dyDescent="0.25">
      <c r="A273" s="11"/>
      <c r="B273" s="11"/>
      <c r="C273" s="11"/>
    </row>
    <row r="274" spans="1:3" x14ac:dyDescent="0.25">
      <c r="A274" s="11"/>
      <c r="B274" s="11"/>
      <c r="C274" s="11"/>
    </row>
    <row r="275" spans="1:3" x14ac:dyDescent="0.25">
      <c r="A275" s="11"/>
      <c r="B275" s="11"/>
      <c r="C275" s="11"/>
    </row>
    <row r="276" spans="1:3" x14ac:dyDescent="0.25">
      <c r="A276" s="11"/>
      <c r="B276" s="11"/>
      <c r="C276" s="11"/>
    </row>
    <row r="277" spans="1:3" x14ac:dyDescent="0.25">
      <c r="A277" s="11"/>
      <c r="B277" s="11"/>
      <c r="C277" s="11"/>
    </row>
    <row r="278" spans="1:3" x14ac:dyDescent="0.25">
      <c r="A278" s="11"/>
      <c r="B278" s="11"/>
      <c r="C278" s="11"/>
    </row>
    <row r="279" spans="1:3" x14ac:dyDescent="0.25">
      <c r="A279" s="11"/>
      <c r="B279" s="11"/>
      <c r="C279" s="11"/>
    </row>
    <row r="280" spans="1:3" x14ac:dyDescent="0.25">
      <c r="A280" s="11"/>
      <c r="B280" s="11"/>
      <c r="C280" s="11"/>
    </row>
    <row r="281" spans="1:3" x14ac:dyDescent="0.25">
      <c r="A281" s="11"/>
      <c r="B281" s="11"/>
      <c r="C281" s="11"/>
    </row>
    <row r="282" spans="1:3" x14ac:dyDescent="0.25">
      <c r="A282" s="11"/>
      <c r="B282" s="11"/>
      <c r="C282" s="11"/>
    </row>
    <row r="283" spans="1:3" x14ac:dyDescent="0.25">
      <c r="A283" s="11"/>
      <c r="B283" s="11"/>
      <c r="C283" s="11"/>
    </row>
    <row r="284" spans="1:3" x14ac:dyDescent="0.25">
      <c r="A284" s="11"/>
      <c r="B284" s="11"/>
      <c r="C284" s="11"/>
    </row>
    <row r="285" spans="1:3" x14ac:dyDescent="0.25">
      <c r="A285" s="11"/>
      <c r="B285" s="11"/>
      <c r="C285" s="11"/>
    </row>
    <row r="286" spans="1:3" x14ac:dyDescent="0.25">
      <c r="A286" s="11"/>
      <c r="B286" s="11"/>
      <c r="C286" s="11"/>
    </row>
    <row r="287" spans="1:3" x14ac:dyDescent="0.25">
      <c r="A287" s="11"/>
      <c r="B287" s="11"/>
      <c r="C287" s="11"/>
    </row>
    <row r="288" spans="1:3" x14ac:dyDescent="0.25">
      <c r="A288" s="11"/>
      <c r="B288" s="11"/>
      <c r="C288" s="11"/>
    </row>
    <row r="289" spans="1:3" x14ac:dyDescent="0.25">
      <c r="A289" s="11"/>
      <c r="B289" s="11"/>
      <c r="C289" s="11"/>
    </row>
    <row r="290" spans="1:3" x14ac:dyDescent="0.25">
      <c r="A290" s="11"/>
      <c r="B290" s="11"/>
      <c r="C290" s="11"/>
    </row>
    <row r="291" spans="1:3" x14ac:dyDescent="0.25">
      <c r="A291" s="11"/>
      <c r="B291" s="11"/>
      <c r="C291" s="11"/>
    </row>
    <row r="292" spans="1:3" x14ac:dyDescent="0.25">
      <c r="A292" s="11"/>
      <c r="B292" s="11"/>
      <c r="C292" s="11"/>
    </row>
    <row r="293" spans="1:3" x14ac:dyDescent="0.25">
      <c r="A293" s="11"/>
      <c r="B293" s="11"/>
      <c r="C293" s="11"/>
    </row>
    <row r="294" spans="1:3" x14ac:dyDescent="0.25">
      <c r="A294" s="11"/>
      <c r="B294" s="11"/>
      <c r="C294" s="11"/>
    </row>
    <row r="295" spans="1:3" x14ac:dyDescent="0.25">
      <c r="A295" s="11"/>
      <c r="B295" s="11"/>
      <c r="C295" s="11"/>
    </row>
    <row r="296" spans="1:3" x14ac:dyDescent="0.25">
      <c r="A296" s="11"/>
      <c r="B296" s="11"/>
      <c r="C296" s="11"/>
    </row>
    <row r="297" spans="1:3" x14ac:dyDescent="0.25">
      <c r="A297" s="11"/>
      <c r="B297" s="11"/>
      <c r="C297" s="11"/>
    </row>
    <row r="298" spans="1:3" x14ac:dyDescent="0.25">
      <c r="A298" s="11"/>
      <c r="B298" s="11"/>
      <c r="C298" s="11"/>
    </row>
    <row r="299" spans="1:3" x14ac:dyDescent="0.25">
      <c r="A299" s="11"/>
      <c r="B299" s="11"/>
      <c r="C299" s="11"/>
    </row>
    <row r="300" spans="1:3" x14ac:dyDescent="0.25">
      <c r="A300" s="11"/>
      <c r="B300" s="11"/>
      <c r="C300" s="11"/>
    </row>
    <row r="301" spans="1:3" x14ac:dyDescent="0.25">
      <c r="A301" s="11"/>
      <c r="B301" s="11"/>
      <c r="C301" s="11"/>
    </row>
    <row r="302" spans="1:3" x14ac:dyDescent="0.25">
      <c r="A302" s="11"/>
      <c r="B302" s="11"/>
      <c r="C302" s="11"/>
    </row>
    <row r="303" spans="1:3" x14ac:dyDescent="0.25">
      <c r="A303" s="11"/>
      <c r="B303" s="11"/>
      <c r="C303" s="11"/>
    </row>
    <row r="304" spans="1:3" x14ac:dyDescent="0.25">
      <c r="A304" s="11"/>
      <c r="B304" s="11"/>
      <c r="C304" s="11"/>
    </row>
    <row r="305" spans="1:3" x14ac:dyDescent="0.25">
      <c r="A305" s="11"/>
      <c r="B305" s="11"/>
      <c r="C305" s="11"/>
    </row>
    <row r="306" spans="1:3" x14ac:dyDescent="0.25">
      <c r="A306" s="11"/>
      <c r="B306" s="11"/>
      <c r="C306" s="11"/>
    </row>
    <row r="307" spans="1:3" x14ac:dyDescent="0.25">
      <c r="A307" s="11"/>
      <c r="B307" s="11"/>
      <c r="C307" s="11"/>
    </row>
    <row r="308" spans="1:3" x14ac:dyDescent="0.25">
      <c r="A308" s="11"/>
      <c r="B308" s="11"/>
      <c r="C308" s="11"/>
    </row>
    <row r="309" spans="1:3" x14ac:dyDescent="0.25">
      <c r="A309" s="11"/>
      <c r="B309" s="11"/>
      <c r="C309" s="11"/>
    </row>
    <row r="310" spans="1:3" x14ac:dyDescent="0.25">
      <c r="A310" s="11"/>
      <c r="B310" s="11"/>
      <c r="C310" s="11"/>
    </row>
    <row r="311" spans="1:3" x14ac:dyDescent="0.25">
      <c r="A311" s="11"/>
      <c r="B311" s="11"/>
      <c r="C311" s="11"/>
    </row>
    <row r="312" spans="1:3" x14ac:dyDescent="0.25">
      <c r="A312" s="11"/>
      <c r="B312" s="11"/>
      <c r="C312" s="11"/>
    </row>
    <row r="313" spans="1:3" x14ac:dyDescent="0.25">
      <c r="A313" s="11"/>
      <c r="B313" s="11"/>
      <c r="C313" s="11"/>
    </row>
    <row r="314" spans="1:3" x14ac:dyDescent="0.25">
      <c r="A314" s="11"/>
      <c r="B314" s="11"/>
      <c r="C314" s="11"/>
    </row>
    <row r="315" spans="1:3" x14ac:dyDescent="0.25">
      <c r="A315" s="11"/>
      <c r="B315" s="11"/>
      <c r="C315" s="11"/>
    </row>
    <row r="316" spans="1:3" x14ac:dyDescent="0.25">
      <c r="A316" s="11"/>
      <c r="B316" s="11"/>
      <c r="C316" s="11"/>
    </row>
    <row r="317" spans="1:3" x14ac:dyDescent="0.25">
      <c r="A317" s="11"/>
      <c r="B317" s="11"/>
      <c r="C317" s="11"/>
    </row>
    <row r="318" spans="1:3" x14ac:dyDescent="0.25">
      <c r="A318" s="11"/>
      <c r="B318" s="11"/>
      <c r="C318" s="11"/>
    </row>
    <row r="319" spans="1:3" x14ac:dyDescent="0.25">
      <c r="A319" s="11"/>
      <c r="B319" s="11"/>
      <c r="C319" s="11"/>
    </row>
    <row r="320" spans="1:3" x14ac:dyDescent="0.25">
      <c r="A320" s="11"/>
      <c r="B320" s="11"/>
      <c r="C320" s="11"/>
    </row>
    <row r="321" spans="1:3" x14ac:dyDescent="0.25">
      <c r="A321" s="11"/>
      <c r="B321" s="11"/>
      <c r="C321" s="11"/>
    </row>
    <row r="322" spans="1:3" x14ac:dyDescent="0.25">
      <c r="A322" s="11"/>
      <c r="B322" s="11"/>
      <c r="C322" s="11"/>
    </row>
    <row r="323" spans="1:3" x14ac:dyDescent="0.25">
      <c r="A323" s="11"/>
      <c r="B323" s="11"/>
      <c r="C323" s="11"/>
    </row>
    <row r="324" spans="1:3" x14ac:dyDescent="0.25">
      <c r="A324" s="11"/>
      <c r="B324" s="11"/>
      <c r="C324" s="11"/>
    </row>
    <row r="325" spans="1:3" x14ac:dyDescent="0.25">
      <c r="A325" s="11"/>
      <c r="B325" s="11"/>
      <c r="C325" s="11"/>
    </row>
    <row r="326" spans="1:3" x14ac:dyDescent="0.25">
      <c r="A326" s="11"/>
      <c r="B326" s="11"/>
      <c r="C326" s="11"/>
    </row>
    <row r="327" spans="1:3" x14ac:dyDescent="0.25">
      <c r="A327" s="11"/>
      <c r="B327" s="11"/>
      <c r="C327" s="11"/>
    </row>
    <row r="328" spans="1:3" x14ac:dyDescent="0.25">
      <c r="A328" s="11"/>
      <c r="B328" s="11"/>
      <c r="C328" s="11"/>
    </row>
    <row r="329" spans="1:3" x14ac:dyDescent="0.25">
      <c r="A329" s="11"/>
      <c r="B329" s="11"/>
      <c r="C329" s="11"/>
    </row>
    <row r="330" spans="1:3" x14ac:dyDescent="0.25">
      <c r="A330" s="11"/>
      <c r="B330" s="11"/>
      <c r="C330" s="11"/>
    </row>
    <row r="331" spans="1:3" x14ac:dyDescent="0.25">
      <c r="A331" s="11"/>
      <c r="B331" s="11"/>
      <c r="C331" s="11"/>
    </row>
    <row r="332" spans="1:3" x14ac:dyDescent="0.25">
      <c r="A332" s="11"/>
      <c r="B332" s="11"/>
      <c r="C332" s="11"/>
    </row>
    <row r="333" spans="1:3" x14ac:dyDescent="0.25">
      <c r="A333" s="11"/>
      <c r="B333" s="11"/>
      <c r="C333" s="11"/>
    </row>
    <row r="334" spans="1:3" x14ac:dyDescent="0.25">
      <c r="A334" s="11"/>
      <c r="B334" s="11"/>
      <c r="C334" s="11"/>
    </row>
    <row r="335" spans="1:3" x14ac:dyDescent="0.25">
      <c r="A335" s="11"/>
      <c r="B335" s="11"/>
      <c r="C335" s="11"/>
    </row>
    <row r="336" spans="1:3" x14ac:dyDescent="0.25">
      <c r="A336" s="11"/>
      <c r="B336" s="11"/>
      <c r="C336" s="11"/>
    </row>
    <row r="337" spans="1:3" x14ac:dyDescent="0.25">
      <c r="A337" s="11"/>
      <c r="B337" s="11"/>
      <c r="C337" s="11"/>
    </row>
    <row r="338" spans="1:3" x14ac:dyDescent="0.25">
      <c r="A338" s="11"/>
      <c r="B338" s="11"/>
      <c r="C338" s="11"/>
    </row>
    <row r="339" spans="1:3" x14ac:dyDescent="0.25">
      <c r="A339" s="11"/>
      <c r="B339" s="11"/>
      <c r="C339" s="11"/>
    </row>
    <row r="340" spans="1:3" x14ac:dyDescent="0.25">
      <c r="A340" s="11"/>
      <c r="B340" s="11"/>
      <c r="C340" s="11"/>
    </row>
    <row r="341" spans="1:3" x14ac:dyDescent="0.25">
      <c r="A341" s="11"/>
      <c r="B341" s="11"/>
      <c r="C341" s="11"/>
    </row>
    <row r="342" spans="1:3" x14ac:dyDescent="0.25">
      <c r="A342" s="11"/>
      <c r="B342" s="11"/>
      <c r="C342" s="11"/>
    </row>
    <row r="343" spans="1:3" x14ac:dyDescent="0.25">
      <c r="A343" s="11"/>
      <c r="B343" s="11"/>
      <c r="C343" s="11"/>
    </row>
    <row r="344" spans="1:3" x14ac:dyDescent="0.25">
      <c r="A344" s="11"/>
      <c r="B344" s="11"/>
      <c r="C344" s="11"/>
    </row>
    <row r="345" spans="1:3" x14ac:dyDescent="0.25">
      <c r="A345" s="11"/>
      <c r="B345" s="11"/>
      <c r="C345" s="11"/>
    </row>
    <row r="346" spans="1:3" x14ac:dyDescent="0.25">
      <c r="A346" s="11"/>
      <c r="B346" s="11"/>
      <c r="C346" s="11"/>
    </row>
    <row r="347" spans="1:3" x14ac:dyDescent="0.25">
      <c r="A347" s="11"/>
      <c r="B347" s="11"/>
      <c r="C347" s="11"/>
    </row>
    <row r="348" spans="1:3" x14ac:dyDescent="0.25">
      <c r="A348" s="11"/>
      <c r="B348" s="11"/>
      <c r="C348" s="11"/>
    </row>
    <row r="349" spans="1:3" x14ac:dyDescent="0.25">
      <c r="A349" s="11"/>
      <c r="B349" s="11"/>
      <c r="C349" s="11"/>
    </row>
    <row r="350" spans="1:3" x14ac:dyDescent="0.25">
      <c r="A350" s="11"/>
      <c r="B350" s="11"/>
      <c r="C350" s="11"/>
    </row>
    <row r="351" spans="1:3" x14ac:dyDescent="0.25">
      <c r="A351" s="11"/>
      <c r="B351" s="11"/>
      <c r="C351" s="11"/>
    </row>
    <row r="352" spans="1:3" x14ac:dyDescent="0.25">
      <c r="A352" s="11"/>
      <c r="B352" s="11"/>
      <c r="C352" s="11"/>
    </row>
    <row r="353" spans="1:3" x14ac:dyDescent="0.25">
      <c r="A353" s="11"/>
      <c r="B353" s="11"/>
      <c r="C353" s="11"/>
    </row>
    <row r="354" spans="1:3" x14ac:dyDescent="0.25">
      <c r="A354" s="11"/>
      <c r="B354" s="11"/>
      <c r="C354" s="11"/>
    </row>
    <row r="355" spans="1:3" x14ac:dyDescent="0.25">
      <c r="A355" s="11"/>
      <c r="B355" s="11"/>
      <c r="C355" s="11"/>
    </row>
    <row r="356" spans="1:3" x14ac:dyDescent="0.25">
      <c r="A356" s="11"/>
      <c r="B356" s="11"/>
      <c r="C356" s="11"/>
    </row>
    <row r="357" spans="1:3" x14ac:dyDescent="0.25">
      <c r="A357" s="11"/>
      <c r="B357" s="11"/>
      <c r="C357" s="11"/>
    </row>
    <row r="358" spans="1:3" x14ac:dyDescent="0.25">
      <c r="A358" s="11"/>
      <c r="B358" s="11"/>
      <c r="C358" s="11"/>
    </row>
    <row r="359" spans="1:3" x14ac:dyDescent="0.25">
      <c r="A359" s="11"/>
      <c r="B359" s="11"/>
      <c r="C359" s="11"/>
    </row>
    <row r="360" spans="1:3" x14ac:dyDescent="0.25">
      <c r="A360" s="11"/>
      <c r="B360" s="11"/>
      <c r="C360" s="11"/>
    </row>
    <row r="361" spans="1:3" x14ac:dyDescent="0.25">
      <c r="A361" s="11"/>
      <c r="B361" s="11"/>
      <c r="C361" s="11"/>
    </row>
    <row r="362" spans="1:3" x14ac:dyDescent="0.25">
      <c r="A362" s="11"/>
      <c r="B362" s="11"/>
      <c r="C362" s="11"/>
    </row>
    <row r="363" spans="1:3" x14ac:dyDescent="0.25">
      <c r="A363" s="11"/>
      <c r="B363" s="11"/>
      <c r="C363" s="11"/>
    </row>
    <row r="364" spans="1:3" x14ac:dyDescent="0.25">
      <c r="A364" s="11"/>
      <c r="B364" s="11"/>
      <c r="C364" s="11"/>
    </row>
    <row r="365" spans="1:3" x14ac:dyDescent="0.25">
      <c r="A365" s="11"/>
      <c r="B365" s="11"/>
      <c r="C365" s="11"/>
    </row>
    <row r="366" spans="1:3" x14ac:dyDescent="0.25">
      <c r="A366" s="11"/>
      <c r="B366" s="11"/>
      <c r="C366" s="11"/>
    </row>
    <row r="367" spans="1:3" x14ac:dyDescent="0.25">
      <c r="A367" s="11"/>
      <c r="B367" s="11"/>
      <c r="C367" s="11"/>
    </row>
    <row r="368" spans="1:3" x14ac:dyDescent="0.25">
      <c r="A368" s="11"/>
      <c r="B368" s="11"/>
      <c r="C368" s="11"/>
    </row>
    <row r="369" spans="1:3" x14ac:dyDescent="0.25">
      <c r="A369" s="11"/>
      <c r="B369" s="11"/>
      <c r="C369" s="11"/>
    </row>
    <row r="370" spans="1:3" x14ac:dyDescent="0.25">
      <c r="A370" s="11"/>
      <c r="B370" s="11"/>
      <c r="C370" s="11"/>
    </row>
    <row r="371" spans="1:3" x14ac:dyDescent="0.25">
      <c r="A371" s="11"/>
      <c r="B371" s="11"/>
      <c r="C371" s="11"/>
    </row>
    <row r="372" spans="1:3" x14ac:dyDescent="0.25">
      <c r="A372" s="11"/>
      <c r="B372" s="11"/>
      <c r="C372" s="11"/>
    </row>
    <row r="373" spans="1:3" x14ac:dyDescent="0.25">
      <c r="A373" s="11"/>
      <c r="B373" s="11"/>
      <c r="C373" s="11"/>
    </row>
    <row r="374" spans="1:3" x14ac:dyDescent="0.25">
      <c r="A374" s="11"/>
      <c r="B374" s="11"/>
      <c r="C374" s="11"/>
    </row>
    <row r="375" spans="1:3" x14ac:dyDescent="0.25">
      <c r="A375" s="11"/>
      <c r="B375" s="11"/>
      <c r="C375" s="11"/>
    </row>
    <row r="376" spans="1:3" x14ac:dyDescent="0.25">
      <c r="A376" s="11"/>
      <c r="B376" s="11"/>
      <c r="C376" s="11"/>
    </row>
    <row r="377" spans="1:3" x14ac:dyDescent="0.25">
      <c r="A377" s="11"/>
      <c r="B377" s="11"/>
      <c r="C377" s="11"/>
    </row>
    <row r="378" spans="1:3" x14ac:dyDescent="0.25">
      <c r="A378" s="11"/>
      <c r="B378" s="11"/>
      <c r="C378" s="11"/>
    </row>
    <row r="379" spans="1:3" x14ac:dyDescent="0.25">
      <c r="A379" s="11"/>
      <c r="B379" s="11"/>
      <c r="C379" s="11"/>
    </row>
    <row r="380" spans="1:3" x14ac:dyDescent="0.25">
      <c r="A380" s="11"/>
      <c r="B380" s="11"/>
      <c r="C380" s="11"/>
    </row>
    <row r="381" spans="1:3" x14ac:dyDescent="0.25">
      <c r="A381" s="11"/>
      <c r="B381" s="11"/>
      <c r="C381" s="11"/>
    </row>
    <row r="382" spans="1:3" x14ac:dyDescent="0.25">
      <c r="A382" s="11"/>
      <c r="B382" s="11"/>
      <c r="C382" s="11"/>
    </row>
    <row r="383" spans="1:3" x14ac:dyDescent="0.25">
      <c r="A383" s="11"/>
      <c r="B383" s="11"/>
      <c r="C383" s="11"/>
    </row>
    <row r="384" spans="1:3" x14ac:dyDescent="0.25">
      <c r="A384" s="11"/>
      <c r="B384" s="11"/>
      <c r="C384" s="11"/>
    </row>
    <row r="385" spans="1:3" x14ac:dyDescent="0.25">
      <c r="A385" s="11"/>
      <c r="B385" s="11"/>
      <c r="C385" s="11"/>
    </row>
    <row r="386" spans="1:3" x14ac:dyDescent="0.25">
      <c r="A386" s="11"/>
      <c r="B386" s="11"/>
      <c r="C386" s="11"/>
    </row>
    <row r="387" spans="1:3" x14ac:dyDescent="0.25">
      <c r="A387" s="11"/>
      <c r="B387" s="11"/>
      <c r="C387" s="11"/>
    </row>
    <row r="388" spans="1:3" x14ac:dyDescent="0.25">
      <c r="A388" s="11"/>
      <c r="B388" s="11"/>
      <c r="C388" s="11"/>
    </row>
    <row r="389" spans="1:3" x14ac:dyDescent="0.25">
      <c r="A389" s="11"/>
      <c r="B389" s="11"/>
      <c r="C389" s="11"/>
    </row>
    <row r="390" spans="1:3" x14ac:dyDescent="0.25">
      <c r="A390" s="11"/>
      <c r="B390" s="11"/>
      <c r="C390" s="11"/>
    </row>
    <row r="391" spans="1:3" x14ac:dyDescent="0.25">
      <c r="A391" s="11"/>
      <c r="B391" s="11"/>
      <c r="C391" s="11"/>
    </row>
    <row r="392" spans="1:3" x14ac:dyDescent="0.25">
      <c r="A392" s="11"/>
      <c r="B392" s="11"/>
      <c r="C392" s="11"/>
    </row>
    <row r="393" spans="1:3" x14ac:dyDescent="0.25">
      <c r="A393" s="11"/>
      <c r="B393" s="11"/>
      <c r="C393" s="11"/>
    </row>
    <row r="394" spans="1:3" x14ac:dyDescent="0.25">
      <c r="A394" s="11"/>
      <c r="B394" s="11"/>
      <c r="C394" s="11"/>
    </row>
    <row r="395" spans="1:3" x14ac:dyDescent="0.25">
      <c r="A395" s="11"/>
      <c r="B395" s="11"/>
      <c r="C395" s="11"/>
    </row>
    <row r="396" spans="1:3" x14ac:dyDescent="0.25">
      <c r="A396" s="11"/>
      <c r="B396" s="11"/>
      <c r="C396" s="11"/>
    </row>
    <row r="397" spans="1:3" x14ac:dyDescent="0.25">
      <c r="A397" s="11"/>
      <c r="B397" s="11"/>
      <c r="C397" s="11"/>
    </row>
    <row r="398" spans="1:3" x14ac:dyDescent="0.25">
      <c r="A398" s="11"/>
      <c r="B398" s="11"/>
      <c r="C398" s="11"/>
    </row>
    <row r="399" spans="1:3" x14ac:dyDescent="0.25">
      <c r="A399" s="11"/>
      <c r="B399" s="11"/>
      <c r="C399" s="11"/>
    </row>
    <row r="400" spans="1:3" x14ac:dyDescent="0.25">
      <c r="A400" s="11"/>
      <c r="B400" s="11"/>
      <c r="C400" s="11"/>
    </row>
    <row r="401" spans="1:3" x14ac:dyDescent="0.25">
      <c r="A401" s="11"/>
      <c r="B401" s="11"/>
      <c r="C401" s="11"/>
    </row>
    <row r="402" spans="1:3" x14ac:dyDescent="0.25">
      <c r="A402" s="11"/>
      <c r="B402" s="11"/>
      <c r="C402" s="11"/>
    </row>
    <row r="403" spans="1:3" x14ac:dyDescent="0.25">
      <c r="A403" s="11"/>
      <c r="B403" s="11"/>
      <c r="C403" s="11"/>
    </row>
    <row r="404" spans="1:3" x14ac:dyDescent="0.25">
      <c r="A404" s="11"/>
      <c r="B404" s="11"/>
      <c r="C404" s="11"/>
    </row>
    <row r="405" spans="1:3" x14ac:dyDescent="0.25">
      <c r="A405" s="11"/>
      <c r="B405" s="11"/>
      <c r="C405" s="11"/>
    </row>
    <row r="406" spans="1:3" x14ac:dyDescent="0.25">
      <c r="A406" s="11"/>
      <c r="B406" s="11"/>
      <c r="C406" s="11"/>
    </row>
    <row r="407" spans="1:3" x14ac:dyDescent="0.25">
      <c r="A407" s="11"/>
      <c r="B407" s="11"/>
      <c r="C407" s="11"/>
    </row>
    <row r="408" spans="1:3" x14ac:dyDescent="0.25">
      <c r="A408" s="11"/>
      <c r="B408" s="11"/>
      <c r="C408" s="11"/>
    </row>
    <row r="409" spans="1:3" x14ac:dyDescent="0.25">
      <c r="A409" s="11"/>
      <c r="B409" s="11"/>
      <c r="C409" s="11"/>
    </row>
    <row r="410" spans="1:3" x14ac:dyDescent="0.25">
      <c r="A410" s="11"/>
      <c r="B410" s="11"/>
      <c r="C410" s="11"/>
    </row>
    <row r="411" spans="1:3" x14ac:dyDescent="0.25">
      <c r="A411" s="11"/>
      <c r="B411" s="11"/>
      <c r="C411" s="11"/>
    </row>
    <row r="412" spans="1:3" x14ac:dyDescent="0.25">
      <c r="A412" s="11"/>
      <c r="B412" s="11"/>
      <c r="C412" s="11"/>
    </row>
    <row r="413" spans="1:3" x14ac:dyDescent="0.25">
      <c r="A413" s="11"/>
      <c r="B413" s="11"/>
      <c r="C413" s="11"/>
    </row>
    <row r="414" spans="1:3" x14ac:dyDescent="0.25">
      <c r="A414" s="11"/>
      <c r="B414" s="11"/>
      <c r="C414" s="11"/>
    </row>
    <row r="415" spans="1:3" x14ac:dyDescent="0.25">
      <c r="A415" s="11"/>
      <c r="B415" s="11"/>
      <c r="C415" s="11"/>
    </row>
    <row r="416" spans="1:3" x14ac:dyDescent="0.25">
      <c r="A416" s="11"/>
      <c r="B416" s="11"/>
      <c r="C416" s="11"/>
    </row>
    <row r="417" spans="1:3" x14ac:dyDescent="0.25">
      <c r="A417" s="11"/>
      <c r="B417" s="11"/>
      <c r="C417" s="11"/>
    </row>
    <row r="418" spans="1:3" x14ac:dyDescent="0.25">
      <c r="A418" s="11"/>
      <c r="B418" s="11"/>
      <c r="C418" s="11"/>
    </row>
    <row r="419" spans="1:3" x14ac:dyDescent="0.25">
      <c r="A419" s="11"/>
      <c r="B419" s="11"/>
      <c r="C419" s="11"/>
    </row>
    <row r="420" spans="1:3" x14ac:dyDescent="0.25">
      <c r="A420" s="11"/>
      <c r="B420" s="11"/>
      <c r="C420" s="11"/>
    </row>
    <row r="421" spans="1:3" x14ac:dyDescent="0.25">
      <c r="A421" s="11"/>
      <c r="B421" s="11"/>
      <c r="C421" s="11"/>
    </row>
    <row r="422" spans="1:3" x14ac:dyDescent="0.25">
      <c r="A422" s="11"/>
      <c r="B422" s="11"/>
      <c r="C422" s="11"/>
    </row>
    <row r="423" spans="1:3" x14ac:dyDescent="0.25">
      <c r="A423" s="11"/>
      <c r="B423" s="11"/>
      <c r="C423" s="11"/>
    </row>
    <row r="424" spans="1:3" x14ac:dyDescent="0.25">
      <c r="A424" s="11"/>
      <c r="B424" s="11"/>
      <c r="C424" s="11"/>
    </row>
    <row r="425" spans="1:3" x14ac:dyDescent="0.25">
      <c r="A425" s="11"/>
      <c r="B425" s="11"/>
      <c r="C425" s="11"/>
    </row>
    <row r="426" spans="1:3" x14ac:dyDescent="0.25">
      <c r="A426" s="11"/>
      <c r="B426" s="11"/>
      <c r="C426" s="11"/>
    </row>
    <row r="427" spans="1:3" x14ac:dyDescent="0.25">
      <c r="A427" s="11"/>
      <c r="B427" s="11"/>
      <c r="C427" s="11"/>
    </row>
    <row r="428" spans="1:3" x14ac:dyDescent="0.25">
      <c r="A428" s="11"/>
      <c r="B428" s="11"/>
      <c r="C428" s="11"/>
    </row>
    <row r="429" spans="1:3" x14ac:dyDescent="0.25">
      <c r="A429" s="11"/>
      <c r="B429" s="11"/>
      <c r="C429" s="11"/>
    </row>
    <row r="430" spans="1:3" x14ac:dyDescent="0.25">
      <c r="A430" s="11"/>
      <c r="B430" s="11"/>
      <c r="C430" s="11"/>
    </row>
    <row r="431" spans="1:3" x14ac:dyDescent="0.25">
      <c r="A431" s="11"/>
      <c r="B431" s="11"/>
      <c r="C431" s="11"/>
    </row>
    <row r="432" spans="1:3" x14ac:dyDescent="0.25">
      <c r="A432" s="11"/>
      <c r="B432" s="11"/>
      <c r="C432" s="11"/>
    </row>
    <row r="433" spans="1:3" x14ac:dyDescent="0.25">
      <c r="A433" s="11"/>
      <c r="B433" s="11"/>
      <c r="C433" s="11"/>
    </row>
    <row r="434" spans="1:3" x14ac:dyDescent="0.25">
      <c r="A434" s="11"/>
      <c r="B434" s="11"/>
      <c r="C434" s="11"/>
    </row>
    <row r="435" spans="1:3" x14ac:dyDescent="0.25">
      <c r="A435" s="11"/>
      <c r="B435" s="11"/>
      <c r="C435" s="11"/>
    </row>
    <row r="436" spans="1:3" x14ac:dyDescent="0.25">
      <c r="A436" s="11"/>
      <c r="B436" s="11"/>
      <c r="C436" s="11"/>
    </row>
    <row r="437" spans="1:3" x14ac:dyDescent="0.25">
      <c r="A437" s="11"/>
      <c r="B437" s="11"/>
      <c r="C437" s="11"/>
    </row>
    <row r="438" spans="1:3" x14ac:dyDescent="0.25">
      <c r="A438" s="11"/>
      <c r="B438" s="11"/>
      <c r="C438" s="11"/>
    </row>
    <row r="439" spans="1:3" x14ac:dyDescent="0.25">
      <c r="A439" s="11"/>
      <c r="B439" s="11"/>
      <c r="C439" s="11"/>
    </row>
    <row r="440" spans="1:3" x14ac:dyDescent="0.25">
      <c r="A440" s="11"/>
      <c r="B440" s="11"/>
      <c r="C440" s="11"/>
    </row>
    <row r="441" spans="1:3" x14ac:dyDescent="0.25">
      <c r="A441" s="11"/>
      <c r="B441" s="11"/>
      <c r="C441" s="11"/>
    </row>
    <row r="442" spans="1:3" x14ac:dyDescent="0.25">
      <c r="A442" s="11"/>
      <c r="B442" s="11"/>
      <c r="C442" s="11"/>
    </row>
    <row r="443" spans="1:3" x14ac:dyDescent="0.25">
      <c r="A443" s="11"/>
      <c r="B443" s="11"/>
      <c r="C443" s="11"/>
    </row>
    <row r="444" spans="1:3" x14ac:dyDescent="0.25">
      <c r="A444" s="11"/>
      <c r="B444" s="11"/>
      <c r="C444" s="11"/>
    </row>
    <row r="445" spans="1:3" x14ac:dyDescent="0.25">
      <c r="A445" s="11"/>
      <c r="B445" s="11"/>
      <c r="C445" s="11"/>
    </row>
    <row r="446" spans="1:3" x14ac:dyDescent="0.25">
      <c r="A446" s="11"/>
      <c r="B446" s="11"/>
      <c r="C446" s="11"/>
    </row>
    <row r="447" spans="1:3" x14ac:dyDescent="0.25">
      <c r="A447" s="11"/>
      <c r="B447" s="11"/>
      <c r="C447" s="11"/>
    </row>
    <row r="448" spans="1:3" x14ac:dyDescent="0.25">
      <c r="A448" s="11"/>
      <c r="B448" s="11"/>
      <c r="C448" s="11"/>
    </row>
    <row r="449" spans="1:3" x14ac:dyDescent="0.25">
      <c r="A449" s="11"/>
      <c r="B449" s="11"/>
      <c r="C449" s="11"/>
    </row>
    <row r="450" spans="1:3" x14ac:dyDescent="0.25">
      <c r="A450" s="11"/>
      <c r="B450" s="11"/>
      <c r="C450" s="11"/>
    </row>
    <row r="451" spans="1:3" x14ac:dyDescent="0.25">
      <c r="A451" s="11"/>
      <c r="B451" s="11"/>
      <c r="C451" s="11"/>
    </row>
    <row r="452" spans="1:3" x14ac:dyDescent="0.25">
      <c r="A452" s="11"/>
      <c r="B452" s="11"/>
      <c r="C452" s="11"/>
    </row>
    <row r="453" spans="1:3" x14ac:dyDescent="0.25">
      <c r="A453" s="11"/>
      <c r="B453" s="11"/>
      <c r="C453" s="11"/>
    </row>
    <row r="454" spans="1:3" x14ac:dyDescent="0.25">
      <c r="A454" s="11"/>
      <c r="B454" s="11"/>
      <c r="C454" s="11"/>
    </row>
    <row r="455" spans="1:3" x14ac:dyDescent="0.25">
      <c r="A455" s="11"/>
      <c r="B455" s="11"/>
      <c r="C455" s="11"/>
    </row>
    <row r="456" spans="1:3" x14ac:dyDescent="0.25">
      <c r="A456" s="11"/>
      <c r="B456" s="11"/>
      <c r="C456" s="11"/>
    </row>
    <row r="457" spans="1:3" x14ac:dyDescent="0.25">
      <c r="A457" s="11"/>
      <c r="B457" s="11"/>
      <c r="C457" s="11"/>
    </row>
    <row r="458" spans="1:3" x14ac:dyDescent="0.25">
      <c r="A458" s="11"/>
      <c r="B458" s="11"/>
      <c r="C458" s="11"/>
    </row>
    <row r="459" spans="1:3" x14ac:dyDescent="0.25">
      <c r="A459" s="11"/>
      <c r="B459" s="11"/>
      <c r="C459" s="11"/>
    </row>
    <row r="460" spans="1:3" x14ac:dyDescent="0.25">
      <c r="A460" s="11"/>
      <c r="B460" s="11"/>
      <c r="C460" s="11"/>
    </row>
    <row r="461" spans="1:3" x14ac:dyDescent="0.25">
      <c r="A461" s="11"/>
      <c r="B461" s="11"/>
      <c r="C461" s="11"/>
    </row>
    <row r="462" spans="1:3" x14ac:dyDescent="0.25">
      <c r="A462" s="11"/>
      <c r="B462" s="11"/>
      <c r="C462" s="11"/>
    </row>
    <row r="463" spans="1:3" x14ac:dyDescent="0.25">
      <c r="A463" s="11"/>
      <c r="B463" s="11"/>
      <c r="C463" s="11"/>
    </row>
    <row r="464" spans="1:3" x14ac:dyDescent="0.25">
      <c r="A464" s="11"/>
      <c r="B464" s="11"/>
      <c r="C464" s="11"/>
    </row>
    <row r="465" spans="1:3" x14ac:dyDescent="0.25">
      <c r="A465" s="11"/>
      <c r="B465" s="11"/>
      <c r="C465" s="11"/>
    </row>
    <row r="466" spans="1:3" x14ac:dyDescent="0.25">
      <c r="A466" s="11"/>
      <c r="B466" s="11"/>
      <c r="C466" s="11"/>
    </row>
    <row r="467" spans="1:3" x14ac:dyDescent="0.25">
      <c r="A467" s="11"/>
      <c r="B467" s="11"/>
      <c r="C467" s="11"/>
    </row>
    <row r="468" spans="1:3" x14ac:dyDescent="0.25">
      <c r="A468" s="11"/>
      <c r="B468" s="11"/>
      <c r="C468" s="11"/>
    </row>
    <row r="469" spans="1:3" x14ac:dyDescent="0.25">
      <c r="A469" s="11"/>
      <c r="B469" s="11"/>
      <c r="C469" s="11"/>
    </row>
    <row r="470" spans="1:3" x14ac:dyDescent="0.25">
      <c r="A470" s="11"/>
      <c r="B470" s="11"/>
      <c r="C470" s="11"/>
    </row>
    <row r="471" spans="1:3" x14ac:dyDescent="0.25">
      <c r="A471" s="11"/>
      <c r="B471" s="11"/>
      <c r="C471" s="11"/>
    </row>
    <row r="472" spans="1:3" x14ac:dyDescent="0.25">
      <c r="A472" s="11"/>
      <c r="B472" s="11"/>
      <c r="C472" s="11"/>
    </row>
    <row r="473" spans="1:3" x14ac:dyDescent="0.25">
      <c r="A473" s="11"/>
      <c r="B473" s="11"/>
      <c r="C473" s="11"/>
    </row>
    <row r="474" spans="1:3" x14ac:dyDescent="0.25">
      <c r="A474" s="11"/>
      <c r="B474" s="11"/>
      <c r="C474" s="11"/>
    </row>
    <row r="475" spans="1:3" x14ac:dyDescent="0.25">
      <c r="A475" s="11"/>
      <c r="B475" s="11"/>
      <c r="C475" s="11"/>
    </row>
    <row r="476" spans="1:3" x14ac:dyDescent="0.25">
      <c r="A476" s="11"/>
      <c r="B476" s="11"/>
      <c r="C476" s="11"/>
    </row>
    <row r="477" spans="1:3" x14ac:dyDescent="0.25">
      <c r="A477" s="11"/>
      <c r="B477" s="11"/>
      <c r="C477" s="11"/>
    </row>
    <row r="478" spans="1:3" x14ac:dyDescent="0.25">
      <c r="A478" s="11"/>
      <c r="B478" s="11"/>
      <c r="C478" s="11"/>
    </row>
    <row r="479" spans="1:3" x14ac:dyDescent="0.25">
      <c r="A479" s="11"/>
      <c r="B479" s="11"/>
      <c r="C479" s="11"/>
    </row>
    <row r="480" spans="1:3" x14ac:dyDescent="0.25">
      <c r="A480" s="11"/>
      <c r="B480" s="11"/>
      <c r="C480" s="11"/>
    </row>
    <row r="481" spans="1:3" x14ac:dyDescent="0.25">
      <c r="A481" s="11"/>
      <c r="B481" s="11"/>
      <c r="C481" s="11"/>
    </row>
    <row r="482" spans="1:3" x14ac:dyDescent="0.25">
      <c r="A482" s="11"/>
      <c r="B482" s="11"/>
      <c r="C482" s="11"/>
    </row>
    <row r="483" spans="1:3" x14ac:dyDescent="0.25">
      <c r="A483" s="11"/>
      <c r="B483" s="11"/>
      <c r="C483" s="11"/>
    </row>
    <row r="484" spans="1:3" x14ac:dyDescent="0.25">
      <c r="A484" s="11"/>
      <c r="B484" s="11"/>
      <c r="C484" s="11"/>
    </row>
    <row r="485" spans="1:3" x14ac:dyDescent="0.25">
      <c r="A485" s="11"/>
      <c r="B485" s="11"/>
      <c r="C485" s="11"/>
    </row>
    <row r="486" spans="1:3" x14ac:dyDescent="0.25">
      <c r="A486" s="11"/>
      <c r="B486" s="11"/>
      <c r="C486" s="11"/>
    </row>
    <row r="487" spans="1:3" x14ac:dyDescent="0.25">
      <c r="A487" s="11"/>
      <c r="B487" s="11"/>
      <c r="C487" s="11"/>
    </row>
    <row r="488" spans="1:3" x14ac:dyDescent="0.25">
      <c r="A488" s="11"/>
      <c r="B488" s="11"/>
      <c r="C488" s="11"/>
    </row>
    <row r="489" spans="1:3" x14ac:dyDescent="0.25">
      <c r="A489" s="11"/>
      <c r="B489" s="11"/>
      <c r="C489" s="11"/>
    </row>
    <row r="490" spans="1:3" x14ac:dyDescent="0.25">
      <c r="A490" s="11"/>
      <c r="B490" s="11"/>
      <c r="C490" s="11"/>
    </row>
    <row r="491" spans="1:3" x14ac:dyDescent="0.25">
      <c r="A491" s="11"/>
      <c r="B491" s="11"/>
      <c r="C491" s="11"/>
    </row>
    <row r="492" spans="1:3" x14ac:dyDescent="0.25">
      <c r="A492" s="11"/>
      <c r="B492" s="11"/>
      <c r="C492" s="11"/>
    </row>
    <row r="493" spans="1:3" x14ac:dyDescent="0.25">
      <c r="A493" s="11"/>
      <c r="B493" s="11"/>
      <c r="C493" s="11"/>
    </row>
    <row r="494" spans="1:3" x14ac:dyDescent="0.25">
      <c r="A494" s="11"/>
      <c r="B494" s="11"/>
      <c r="C494" s="11"/>
    </row>
    <row r="495" spans="1:3" x14ac:dyDescent="0.25">
      <c r="A495" s="11"/>
      <c r="B495" s="11"/>
      <c r="C495" s="11"/>
    </row>
    <row r="496" spans="1:3" x14ac:dyDescent="0.25">
      <c r="A496" s="11"/>
      <c r="B496" s="11"/>
      <c r="C496" s="11"/>
    </row>
    <row r="497" spans="1:3" x14ac:dyDescent="0.25">
      <c r="A497" s="11"/>
      <c r="B497" s="11"/>
      <c r="C497" s="11"/>
    </row>
    <row r="498" spans="1:3" x14ac:dyDescent="0.25">
      <c r="A498" s="11"/>
      <c r="B498" s="11"/>
      <c r="C498" s="11"/>
    </row>
    <row r="499" spans="1:3" x14ac:dyDescent="0.25">
      <c r="A499" s="11"/>
      <c r="B499" s="11"/>
      <c r="C499" s="11"/>
    </row>
    <row r="500" spans="1:3" x14ac:dyDescent="0.25">
      <c r="A500" s="11"/>
      <c r="B500" s="11"/>
      <c r="C500" s="11"/>
    </row>
    <row r="501" spans="1:3" x14ac:dyDescent="0.25">
      <c r="A501" s="11"/>
      <c r="B501" s="11"/>
      <c r="C501" s="11"/>
    </row>
    <row r="502" spans="1:3" x14ac:dyDescent="0.25">
      <c r="A502" s="11"/>
      <c r="B502" s="11"/>
      <c r="C502" s="11"/>
    </row>
    <row r="503" spans="1:3" x14ac:dyDescent="0.25">
      <c r="A503" s="11"/>
      <c r="B503" s="11"/>
      <c r="C503" s="11"/>
    </row>
    <row r="504" spans="1:3" x14ac:dyDescent="0.25">
      <c r="A504" s="11"/>
      <c r="B504" s="11"/>
      <c r="C504" s="11"/>
    </row>
    <row r="505" spans="1:3" x14ac:dyDescent="0.25">
      <c r="A505" s="11"/>
      <c r="B505" s="11"/>
      <c r="C505" s="11"/>
    </row>
    <row r="506" spans="1:3" x14ac:dyDescent="0.25">
      <c r="A506" s="11"/>
      <c r="B506" s="11"/>
      <c r="C506" s="11"/>
    </row>
    <row r="507" spans="1:3" x14ac:dyDescent="0.25">
      <c r="A507" s="11"/>
      <c r="B507" s="11"/>
      <c r="C507" s="11"/>
    </row>
    <row r="508" spans="1:3" x14ac:dyDescent="0.25">
      <c r="A508" s="11"/>
      <c r="B508" s="11"/>
      <c r="C508" s="11"/>
    </row>
    <row r="509" spans="1:3" x14ac:dyDescent="0.25">
      <c r="A509" s="11"/>
      <c r="B509" s="11"/>
      <c r="C509" s="11"/>
    </row>
    <row r="510" spans="1:3" x14ac:dyDescent="0.25">
      <c r="A510" s="11"/>
      <c r="B510" s="11"/>
      <c r="C510" s="11"/>
    </row>
    <row r="511" spans="1:3" x14ac:dyDescent="0.25">
      <c r="A511" s="11"/>
      <c r="B511" s="11"/>
      <c r="C511" s="11"/>
    </row>
    <row r="512" spans="1:3" x14ac:dyDescent="0.25">
      <c r="A512" s="11"/>
      <c r="B512" s="11"/>
      <c r="C512" s="11"/>
    </row>
    <row r="513" spans="1:3" x14ac:dyDescent="0.25">
      <c r="A513" s="11"/>
      <c r="B513" s="11"/>
      <c r="C513" s="11"/>
    </row>
    <row r="514" spans="1:3" x14ac:dyDescent="0.25">
      <c r="A514" s="11"/>
      <c r="B514" s="11"/>
      <c r="C514" s="11"/>
    </row>
    <row r="515" spans="1:3" x14ac:dyDescent="0.25">
      <c r="A515" s="11"/>
      <c r="B515" s="11"/>
      <c r="C515" s="11"/>
    </row>
    <row r="516" spans="1:3" x14ac:dyDescent="0.25">
      <c r="A516" s="11"/>
      <c r="B516" s="11"/>
      <c r="C516" s="11"/>
    </row>
    <row r="517" spans="1:3" x14ac:dyDescent="0.25">
      <c r="A517" s="11"/>
      <c r="B517" s="11"/>
      <c r="C517" s="11"/>
    </row>
    <row r="518" spans="1:3" x14ac:dyDescent="0.25">
      <c r="A518" s="11"/>
      <c r="B518" s="11"/>
      <c r="C518" s="11"/>
    </row>
    <row r="519" spans="1:3" x14ac:dyDescent="0.25">
      <c r="A519" s="11"/>
      <c r="B519" s="11"/>
      <c r="C519" s="11"/>
    </row>
    <row r="520" spans="1:3" x14ac:dyDescent="0.25">
      <c r="A520" s="11"/>
      <c r="B520" s="11"/>
      <c r="C520" s="11"/>
    </row>
    <row r="521" spans="1:3" x14ac:dyDescent="0.25">
      <c r="A521" s="11"/>
      <c r="B521" s="11"/>
      <c r="C521" s="11"/>
    </row>
    <row r="522" spans="1:3" x14ac:dyDescent="0.25">
      <c r="A522" s="11"/>
      <c r="B522" s="11"/>
      <c r="C522" s="11"/>
    </row>
    <row r="523" spans="1:3" x14ac:dyDescent="0.25">
      <c r="A523" s="11"/>
      <c r="B523" s="11"/>
      <c r="C523" s="11"/>
    </row>
    <row r="524" spans="1:3" x14ac:dyDescent="0.25">
      <c r="A524" s="11"/>
      <c r="B524" s="11"/>
      <c r="C524" s="11"/>
    </row>
    <row r="525" spans="1:3" x14ac:dyDescent="0.25">
      <c r="A525" s="11"/>
      <c r="B525" s="11"/>
      <c r="C525" s="11"/>
    </row>
    <row r="526" spans="1:3" x14ac:dyDescent="0.25">
      <c r="A526" s="11"/>
      <c r="B526" s="11"/>
      <c r="C526" s="11"/>
    </row>
    <row r="527" spans="1:3" x14ac:dyDescent="0.25">
      <c r="A527" s="11"/>
      <c r="B527" s="11"/>
      <c r="C527" s="11"/>
    </row>
    <row r="528" spans="1:3" x14ac:dyDescent="0.25">
      <c r="A528" s="11"/>
      <c r="B528" s="11"/>
      <c r="C528" s="11"/>
    </row>
    <row r="529" spans="1:3" x14ac:dyDescent="0.25">
      <c r="A529" s="11"/>
      <c r="B529" s="11"/>
      <c r="C529" s="11"/>
    </row>
    <row r="530" spans="1:3" x14ac:dyDescent="0.25">
      <c r="A530" s="11"/>
      <c r="B530" s="11"/>
      <c r="C530" s="11"/>
    </row>
    <row r="531" spans="1:3" x14ac:dyDescent="0.25">
      <c r="A531" s="11"/>
      <c r="B531" s="11"/>
      <c r="C531" s="11"/>
    </row>
    <row r="532" spans="1:3" x14ac:dyDescent="0.25">
      <c r="A532" s="11"/>
      <c r="B532" s="11"/>
      <c r="C532" s="11"/>
    </row>
    <row r="533" spans="1:3" x14ac:dyDescent="0.25">
      <c r="A533" s="11"/>
      <c r="B533" s="11"/>
      <c r="C533" s="11"/>
    </row>
    <row r="534" spans="1:3" x14ac:dyDescent="0.25">
      <c r="A534" s="11"/>
      <c r="B534" s="11"/>
      <c r="C534" s="11"/>
    </row>
    <row r="535" spans="1:3" x14ac:dyDescent="0.25">
      <c r="A535" s="11"/>
      <c r="B535" s="11"/>
      <c r="C535" s="11"/>
    </row>
    <row r="536" spans="1:3" x14ac:dyDescent="0.25">
      <c r="A536" s="11"/>
      <c r="B536" s="11"/>
      <c r="C536" s="11"/>
    </row>
    <row r="537" spans="1:3" x14ac:dyDescent="0.25">
      <c r="A537" s="11"/>
      <c r="B537" s="11"/>
      <c r="C537" s="11"/>
    </row>
    <row r="538" spans="1:3" x14ac:dyDescent="0.25">
      <c r="A538" s="11"/>
      <c r="B538" s="11"/>
      <c r="C538" s="11"/>
    </row>
    <row r="539" spans="1:3" x14ac:dyDescent="0.25">
      <c r="A539" s="11"/>
      <c r="B539" s="11"/>
      <c r="C539" s="11"/>
    </row>
    <row r="540" spans="1:3" x14ac:dyDescent="0.25">
      <c r="A540" s="11"/>
      <c r="B540" s="11"/>
      <c r="C540" s="11"/>
    </row>
    <row r="541" spans="1:3" x14ac:dyDescent="0.25">
      <c r="A541" s="11"/>
      <c r="B541" s="11"/>
      <c r="C541" s="11"/>
    </row>
    <row r="542" spans="1:3" x14ac:dyDescent="0.25">
      <c r="A542" s="11"/>
      <c r="B542" s="11"/>
      <c r="C542" s="11"/>
    </row>
    <row r="543" spans="1:3" x14ac:dyDescent="0.25">
      <c r="A543" s="11"/>
      <c r="B543" s="11"/>
      <c r="C543" s="11"/>
    </row>
    <row r="544" spans="1:3" x14ac:dyDescent="0.25">
      <c r="A544" s="11"/>
      <c r="B544" s="11"/>
      <c r="C544" s="11"/>
    </row>
    <row r="545" spans="1:3" x14ac:dyDescent="0.25">
      <c r="A545" s="11"/>
      <c r="B545" s="11"/>
      <c r="C545" s="11"/>
    </row>
    <row r="546" spans="1:3" x14ac:dyDescent="0.25">
      <c r="A546" s="11"/>
      <c r="B546" s="11"/>
      <c r="C546" s="11"/>
    </row>
    <row r="547" spans="1:3" x14ac:dyDescent="0.25">
      <c r="A547" s="11"/>
      <c r="B547" s="11"/>
      <c r="C547" s="11"/>
    </row>
    <row r="548" spans="1:3" x14ac:dyDescent="0.25">
      <c r="A548" s="11"/>
      <c r="B548" s="11"/>
      <c r="C548" s="11"/>
    </row>
    <row r="549" spans="1:3" x14ac:dyDescent="0.25">
      <c r="A549" s="11"/>
      <c r="B549" s="11"/>
      <c r="C549" s="11"/>
    </row>
    <row r="550" spans="1:3" x14ac:dyDescent="0.25">
      <c r="A550" s="11"/>
      <c r="B550" s="11"/>
      <c r="C550" s="11"/>
    </row>
    <row r="551" spans="1:3" x14ac:dyDescent="0.25">
      <c r="A551" s="11"/>
      <c r="B551" s="11"/>
      <c r="C551" s="11"/>
    </row>
    <row r="552" spans="1:3" x14ac:dyDescent="0.25">
      <c r="A552" s="11"/>
      <c r="B552" s="11"/>
      <c r="C552" s="11"/>
    </row>
    <row r="553" spans="1:3" x14ac:dyDescent="0.25">
      <c r="A553" s="11"/>
      <c r="B553" s="11"/>
      <c r="C553" s="11"/>
    </row>
    <row r="554" spans="1:3" x14ac:dyDescent="0.25">
      <c r="A554" s="11"/>
      <c r="B554" s="11"/>
      <c r="C554" s="11"/>
    </row>
    <row r="555" spans="1:3" x14ac:dyDescent="0.25">
      <c r="A555" s="11"/>
      <c r="B555" s="11"/>
      <c r="C555" s="11"/>
    </row>
    <row r="556" spans="1:3" x14ac:dyDescent="0.25">
      <c r="A556" s="11"/>
      <c r="B556" s="11"/>
      <c r="C556" s="11"/>
    </row>
    <row r="557" spans="1:3" x14ac:dyDescent="0.25">
      <c r="A557" s="11"/>
      <c r="B557" s="11"/>
      <c r="C557" s="11"/>
    </row>
    <row r="558" spans="1:3" x14ac:dyDescent="0.25">
      <c r="A558" s="11"/>
      <c r="B558" s="11"/>
      <c r="C558" s="11"/>
    </row>
    <row r="559" spans="1:3" x14ac:dyDescent="0.25">
      <c r="A559" s="11"/>
      <c r="B559" s="11"/>
      <c r="C559" s="11"/>
    </row>
    <row r="560" spans="1:3" x14ac:dyDescent="0.25">
      <c r="A560" s="11"/>
      <c r="B560" s="11"/>
      <c r="C560" s="11"/>
    </row>
    <row r="561" spans="1:3" x14ac:dyDescent="0.25">
      <c r="A561" s="11"/>
      <c r="B561" s="11"/>
      <c r="C561" s="11"/>
    </row>
    <row r="562" spans="1:3" x14ac:dyDescent="0.25">
      <c r="A562" s="11"/>
      <c r="B562" s="11"/>
      <c r="C562" s="11"/>
    </row>
    <row r="563" spans="1:3" x14ac:dyDescent="0.25">
      <c r="A563" s="11"/>
      <c r="B563" s="11"/>
      <c r="C563" s="11"/>
    </row>
    <row r="564" spans="1:3" x14ac:dyDescent="0.25">
      <c r="A564" s="11"/>
      <c r="B564" s="11"/>
      <c r="C564" s="11"/>
    </row>
    <row r="565" spans="1:3" x14ac:dyDescent="0.25">
      <c r="A565" s="11"/>
      <c r="B565" s="11"/>
      <c r="C565" s="11"/>
    </row>
    <row r="566" spans="1:3" x14ac:dyDescent="0.25">
      <c r="A566" s="11"/>
      <c r="B566" s="11"/>
      <c r="C566" s="11"/>
    </row>
    <row r="567" spans="1:3" x14ac:dyDescent="0.25">
      <c r="A567" s="11"/>
      <c r="B567" s="11"/>
      <c r="C567" s="11"/>
    </row>
    <row r="568" spans="1:3" x14ac:dyDescent="0.25">
      <c r="A568" s="11"/>
      <c r="B568" s="11"/>
      <c r="C568" s="11"/>
    </row>
    <row r="569" spans="1:3" x14ac:dyDescent="0.25">
      <c r="A569" s="11"/>
      <c r="B569" s="11"/>
      <c r="C569" s="11"/>
    </row>
    <row r="570" spans="1:3" x14ac:dyDescent="0.25">
      <c r="A570" s="11"/>
      <c r="B570" s="11"/>
      <c r="C570" s="11"/>
    </row>
    <row r="571" spans="1:3" x14ac:dyDescent="0.25">
      <c r="A571" s="11"/>
      <c r="B571" s="11"/>
      <c r="C571" s="11"/>
    </row>
    <row r="572" spans="1:3" x14ac:dyDescent="0.25">
      <c r="A572" s="11"/>
      <c r="B572" s="11"/>
      <c r="C572" s="11"/>
    </row>
    <row r="573" spans="1:3" x14ac:dyDescent="0.25">
      <c r="A573" s="11"/>
      <c r="B573" s="11"/>
      <c r="C573" s="11"/>
    </row>
    <row r="574" spans="1:3" x14ac:dyDescent="0.25">
      <c r="A574" s="11"/>
      <c r="B574" s="11"/>
      <c r="C574" s="11"/>
    </row>
    <row r="575" spans="1:3" x14ac:dyDescent="0.25">
      <c r="A575" s="11"/>
      <c r="B575" s="11"/>
      <c r="C575" s="11"/>
    </row>
    <row r="576" spans="1:3" x14ac:dyDescent="0.25">
      <c r="A576" s="11"/>
      <c r="B576" s="11"/>
      <c r="C576" s="11"/>
    </row>
    <row r="577" spans="1:3" x14ac:dyDescent="0.25">
      <c r="A577" s="11"/>
      <c r="B577" s="11"/>
      <c r="C577" s="11"/>
    </row>
    <row r="578" spans="1:3" x14ac:dyDescent="0.25">
      <c r="A578" s="11"/>
      <c r="B578" s="11"/>
      <c r="C578" s="11"/>
    </row>
    <row r="579" spans="1:3" x14ac:dyDescent="0.25">
      <c r="A579" s="11"/>
      <c r="B579" s="11"/>
      <c r="C579" s="11"/>
    </row>
    <row r="580" spans="1:3" x14ac:dyDescent="0.25">
      <c r="A580" s="11"/>
      <c r="B580" s="11"/>
      <c r="C580" s="11"/>
    </row>
    <row r="581" spans="1:3" x14ac:dyDescent="0.25">
      <c r="A581" s="11"/>
      <c r="B581" s="11"/>
      <c r="C581" s="11"/>
    </row>
    <row r="582" spans="1:3" x14ac:dyDescent="0.25">
      <c r="A582" s="11"/>
      <c r="B582" s="11"/>
      <c r="C582" s="11"/>
    </row>
    <row r="583" spans="1:3" x14ac:dyDescent="0.25">
      <c r="A583" s="11"/>
      <c r="B583" s="11"/>
      <c r="C583" s="11"/>
    </row>
    <row r="584" spans="1:3" x14ac:dyDescent="0.25">
      <c r="A584" s="11"/>
      <c r="B584" s="11"/>
      <c r="C584" s="11"/>
    </row>
    <row r="585" spans="1:3" x14ac:dyDescent="0.25">
      <c r="A585" s="11"/>
      <c r="B585" s="11"/>
      <c r="C585" s="11"/>
    </row>
    <row r="586" spans="1:3" x14ac:dyDescent="0.25">
      <c r="A586" s="11"/>
      <c r="B586" s="11"/>
      <c r="C586" s="11"/>
    </row>
    <row r="587" spans="1:3" x14ac:dyDescent="0.25">
      <c r="A587" s="11"/>
      <c r="B587" s="11"/>
      <c r="C587" s="11"/>
    </row>
    <row r="588" spans="1:3" x14ac:dyDescent="0.25">
      <c r="A588" s="11"/>
      <c r="B588" s="11"/>
      <c r="C588" s="11"/>
    </row>
    <row r="589" spans="1:3" x14ac:dyDescent="0.25">
      <c r="A589" s="11"/>
      <c r="B589" s="11"/>
      <c r="C589" s="11"/>
    </row>
    <row r="590" spans="1:3" x14ac:dyDescent="0.25">
      <c r="A590" s="11"/>
      <c r="B590" s="11"/>
      <c r="C590" s="11"/>
    </row>
    <row r="591" spans="1:3" x14ac:dyDescent="0.25">
      <c r="A591" s="11"/>
      <c r="B591" s="11"/>
      <c r="C591" s="11"/>
    </row>
    <row r="592" spans="1:3" x14ac:dyDescent="0.25">
      <c r="A592" s="11"/>
      <c r="B592" s="11"/>
      <c r="C592" s="11"/>
    </row>
    <row r="593" spans="1:3" x14ac:dyDescent="0.25">
      <c r="A593" s="11"/>
      <c r="B593" s="11"/>
      <c r="C593" s="11"/>
    </row>
    <row r="594" spans="1:3" x14ac:dyDescent="0.25">
      <c r="A594" s="11"/>
      <c r="B594" s="11"/>
      <c r="C594" s="11"/>
    </row>
    <row r="595" spans="1:3" x14ac:dyDescent="0.25">
      <c r="A595" s="11"/>
      <c r="B595" s="11"/>
      <c r="C595" s="11"/>
    </row>
    <row r="596" spans="1:3" x14ac:dyDescent="0.25">
      <c r="A596" s="11"/>
      <c r="B596" s="11"/>
      <c r="C596" s="11"/>
    </row>
    <row r="597" spans="1:3" x14ac:dyDescent="0.25">
      <c r="A597" s="11"/>
      <c r="B597" s="11"/>
      <c r="C597" s="11"/>
    </row>
    <row r="598" spans="1:3" x14ac:dyDescent="0.25">
      <c r="A598" s="11"/>
      <c r="B598" s="11"/>
      <c r="C598" s="11"/>
    </row>
    <row r="599" spans="1:3" x14ac:dyDescent="0.25">
      <c r="A599" s="11"/>
      <c r="B599" s="11"/>
      <c r="C599" s="11"/>
    </row>
    <row r="600" spans="1:3" x14ac:dyDescent="0.25">
      <c r="A600" s="11"/>
      <c r="B600" s="11"/>
      <c r="C600" s="11"/>
    </row>
    <row r="601" spans="1:3" x14ac:dyDescent="0.25">
      <c r="A601" s="11"/>
      <c r="B601" s="11"/>
      <c r="C601" s="11"/>
    </row>
    <row r="602" spans="1:3" x14ac:dyDescent="0.25">
      <c r="A602" s="11"/>
      <c r="B602" s="11"/>
      <c r="C602" s="11"/>
    </row>
    <row r="603" spans="1:3" x14ac:dyDescent="0.25">
      <c r="A603" s="11"/>
      <c r="B603" s="11"/>
      <c r="C603" s="11"/>
    </row>
    <row r="604" spans="1:3" x14ac:dyDescent="0.25">
      <c r="A604" s="11"/>
      <c r="B604" s="11"/>
      <c r="C604" s="11"/>
    </row>
    <row r="605" spans="1:3" x14ac:dyDescent="0.25">
      <c r="A605" s="11"/>
      <c r="B605" s="11"/>
      <c r="C605" s="11"/>
    </row>
    <row r="606" spans="1:3" x14ac:dyDescent="0.25">
      <c r="A606" s="11"/>
      <c r="B606" s="11"/>
      <c r="C606" s="11"/>
    </row>
    <row r="607" spans="1:3" x14ac:dyDescent="0.25">
      <c r="A607" s="11"/>
      <c r="B607" s="11"/>
      <c r="C607" s="11"/>
    </row>
    <row r="608" spans="1:3" x14ac:dyDescent="0.25">
      <c r="A608" s="11"/>
      <c r="B608" s="11"/>
      <c r="C608" s="11"/>
    </row>
    <row r="609" spans="1:3" x14ac:dyDescent="0.25">
      <c r="A609" s="11"/>
      <c r="B609" s="11"/>
      <c r="C609" s="11"/>
    </row>
    <row r="610" spans="1:3" x14ac:dyDescent="0.25">
      <c r="A610" s="11"/>
      <c r="B610" s="11"/>
      <c r="C610" s="11"/>
    </row>
    <row r="611" spans="1:3" x14ac:dyDescent="0.25">
      <c r="A611" s="11"/>
      <c r="B611" s="11"/>
      <c r="C611" s="11"/>
    </row>
    <row r="612" spans="1:3" x14ac:dyDescent="0.25">
      <c r="A612" s="11"/>
      <c r="B612" s="11"/>
      <c r="C612" s="11"/>
    </row>
    <row r="613" spans="1:3" x14ac:dyDescent="0.25">
      <c r="A613" s="11"/>
      <c r="B613" s="11"/>
      <c r="C613" s="11"/>
    </row>
    <row r="614" spans="1:3" x14ac:dyDescent="0.25">
      <c r="A614" s="11"/>
      <c r="B614" s="11"/>
      <c r="C614" s="11"/>
    </row>
    <row r="615" spans="1:3" x14ac:dyDescent="0.25">
      <c r="A615" s="11"/>
      <c r="B615" s="11"/>
      <c r="C615" s="11"/>
    </row>
    <row r="616" spans="1:3" x14ac:dyDescent="0.25">
      <c r="A616" s="11"/>
      <c r="B616" s="11"/>
      <c r="C616" s="11"/>
    </row>
    <row r="617" spans="1:3" x14ac:dyDescent="0.25">
      <c r="A617" s="11"/>
      <c r="B617" s="11"/>
      <c r="C617" s="11"/>
    </row>
    <row r="618" spans="1:3" x14ac:dyDescent="0.25">
      <c r="A618" s="11"/>
      <c r="B618" s="11"/>
      <c r="C618" s="11"/>
    </row>
    <row r="619" spans="1:3" x14ac:dyDescent="0.25">
      <c r="A619" s="11"/>
      <c r="B619" s="11"/>
      <c r="C619" s="11"/>
    </row>
    <row r="620" spans="1:3" x14ac:dyDescent="0.25">
      <c r="A620" s="11"/>
      <c r="B620" s="11"/>
      <c r="C620" s="11"/>
    </row>
    <row r="621" spans="1:3" x14ac:dyDescent="0.25">
      <c r="A621" s="11"/>
      <c r="B621" s="11"/>
      <c r="C621" s="11"/>
    </row>
    <row r="622" spans="1:3" x14ac:dyDescent="0.25">
      <c r="A622" s="11"/>
      <c r="B622" s="11"/>
      <c r="C622" s="11"/>
    </row>
    <row r="623" spans="1:3" x14ac:dyDescent="0.25">
      <c r="A623" s="11"/>
      <c r="B623" s="11"/>
      <c r="C623" s="11"/>
    </row>
    <row r="624" spans="1:3" x14ac:dyDescent="0.25">
      <c r="A624" s="11"/>
      <c r="B624" s="11"/>
      <c r="C624" s="11"/>
    </row>
    <row r="625" spans="1:3" x14ac:dyDescent="0.25">
      <c r="A625" s="11"/>
      <c r="B625" s="11"/>
      <c r="C625" s="11"/>
    </row>
    <row r="626" spans="1:3" x14ac:dyDescent="0.25">
      <c r="A626" s="11"/>
      <c r="B626" s="11"/>
      <c r="C626" s="11"/>
    </row>
    <row r="627" spans="1:3" x14ac:dyDescent="0.25">
      <c r="A627" s="11"/>
      <c r="B627" s="11"/>
      <c r="C627" s="11"/>
    </row>
    <row r="628" spans="1:3" x14ac:dyDescent="0.25">
      <c r="A628" s="11"/>
      <c r="B628" s="11"/>
      <c r="C628" s="11"/>
    </row>
    <row r="629" spans="1:3" x14ac:dyDescent="0.25">
      <c r="A629" s="11"/>
      <c r="B629" s="11"/>
      <c r="C629" s="11"/>
    </row>
    <row r="630" spans="1:3" x14ac:dyDescent="0.25">
      <c r="A630" s="11"/>
      <c r="B630" s="11"/>
      <c r="C630" s="11"/>
    </row>
    <row r="631" spans="1:3" x14ac:dyDescent="0.25">
      <c r="A631" s="11"/>
      <c r="B631" s="11"/>
      <c r="C631" s="11"/>
    </row>
    <row r="632" spans="1:3" x14ac:dyDescent="0.25">
      <c r="A632" s="11"/>
      <c r="B632" s="11"/>
      <c r="C632" s="11"/>
    </row>
    <row r="633" spans="1:3" x14ac:dyDescent="0.25">
      <c r="A633" s="11"/>
      <c r="B633" s="11"/>
      <c r="C633" s="11"/>
    </row>
    <row r="634" spans="1:3" x14ac:dyDescent="0.25">
      <c r="A634" s="11"/>
      <c r="B634" s="11"/>
      <c r="C634" s="11"/>
    </row>
    <row r="635" spans="1:3" x14ac:dyDescent="0.25">
      <c r="A635" s="11"/>
      <c r="B635" s="11"/>
      <c r="C635" s="11"/>
    </row>
    <row r="636" spans="1:3" x14ac:dyDescent="0.25">
      <c r="A636" s="11"/>
      <c r="B636" s="11"/>
      <c r="C636" s="11"/>
    </row>
    <row r="637" spans="1:3" x14ac:dyDescent="0.25">
      <c r="A637" s="11"/>
      <c r="B637" s="11"/>
      <c r="C637" s="11"/>
    </row>
    <row r="638" spans="1:3" x14ac:dyDescent="0.25">
      <c r="A638" s="11"/>
      <c r="B638" s="11"/>
      <c r="C638" s="11"/>
    </row>
    <row r="639" spans="1:3" x14ac:dyDescent="0.25">
      <c r="A639" s="11"/>
      <c r="B639" s="11"/>
      <c r="C639" s="11"/>
    </row>
    <row r="640" spans="1:3" x14ac:dyDescent="0.25">
      <c r="A640" s="11"/>
      <c r="B640" s="11"/>
      <c r="C640" s="11"/>
    </row>
    <row r="641" spans="1:3" x14ac:dyDescent="0.25">
      <c r="A641" s="11"/>
      <c r="B641" s="11"/>
      <c r="C641" s="11"/>
    </row>
    <row r="642" spans="1:3" x14ac:dyDescent="0.25">
      <c r="A642" s="11"/>
      <c r="B642" s="11"/>
      <c r="C642" s="11"/>
    </row>
    <row r="643" spans="1:3" x14ac:dyDescent="0.25">
      <c r="A643" s="11"/>
      <c r="B643" s="11"/>
      <c r="C643" s="11"/>
    </row>
    <row r="644" spans="1:3" x14ac:dyDescent="0.25">
      <c r="A644" s="11"/>
      <c r="B644" s="11"/>
      <c r="C644" s="11"/>
    </row>
    <row r="645" spans="1:3" x14ac:dyDescent="0.25">
      <c r="A645" s="11"/>
      <c r="B645" s="11"/>
      <c r="C645" s="11"/>
    </row>
    <row r="646" spans="1:3" x14ac:dyDescent="0.25">
      <c r="A646" s="11"/>
      <c r="B646" s="11"/>
      <c r="C646" s="11"/>
    </row>
    <row r="647" spans="1:3" x14ac:dyDescent="0.25">
      <c r="A647" s="11"/>
      <c r="B647" s="11"/>
      <c r="C647" s="11"/>
    </row>
    <row r="648" spans="1:3" x14ac:dyDescent="0.25">
      <c r="A648" s="11"/>
      <c r="B648" s="11"/>
      <c r="C648" s="11"/>
    </row>
    <row r="649" spans="1:3" x14ac:dyDescent="0.25">
      <c r="A649" s="11"/>
      <c r="B649" s="11"/>
      <c r="C649" s="11"/>
    </row>
    <row r="650" spans="1:3" x14ac:dyDescent="0.25">
      <c r="A650" s="11"/>
      <c r="B650" s="11"/>
      <c r="C650" s="11"/>
    </row>
    <row r="651" spans="1:3" x14ac:dyDescent="0.25">
      <c r="A651" s="11"/>
      <c r="B651" s="11"/>
      <c r="C651" s="11"/>
    </row>
    <row r="652" spans="1:3" x14ac:dyDescent="0.25">
      <c r="A652" s="11"/>
      <c r="B652" s="11"/>
      <c r="C652" s="11"/>
    </row>
    <row r="653" spans="1:3" x14ac:dyDescent="0.25">
      <c r="A653" s="11"/>
      <c r="B653" s="11"/>
      <c r="C653" s="11"/>
    </row>
    <row r="654" spans="1:3" x14ac:dyDescent="0.25">
      <c r="A654" s="11"/>
      <c r="B654" s="11"/>
      <c r="C654" s="11"/>
    </row>
    <row r="655" spans="1:3" x14ac:dyDescent="0.25">
      <c r="A655" s="11"/>
      <c r="B655" s="11"/>
      <c r="C655" s="11"/>
    </row>
    <row r="656" spans="1:3" x14ac:dyDescent="0.25">
      <c r="A656" s="11"/>
      <c r="B656" s="11"/>
      <c r="C656" s="11"/>
    </row>
    <row r="657" spans="1:3" x14ac:dyDescent="0.25">
      <c r="A657" s="11"/>
      <c r="B657" s="11"/>
      <c r="C657" s="11"/>
    </row>
    <row r="658" spans="1:3" x14ac:dyDescent="0.25">
      <c r="A658" s="11"/>
      <c r="B658" s="11"/>
      <c r="C658" s="11"/>
    </row>
    <row r="659" spans="1:3" x14ac:dyDescent="0.25">
      <c r="A659" s="11"/>
      <c r="B659" s="11"/>
      <c r="C659" s="11"/>
    </row>
    <row r="660" spans="1:3" x14ac:dyDescent="0.25">
      <c r="A660" s="11"/>
      <c r="B660" s="11"/>
      <c r="C660" s="11"/>
    </row>
    <row r="661" spans="1:3" x14ac:dyDescent="0.25">
      <c r="A661" s="11"/>
      <c r="B661" s="11"/>
      <c r="C661" s="11"/>
    </row>
    <row r="662" spans="1:3" x14ac:dyDescent="0.25">
      <c r="A662" s="11"/>
      <c r="B662" s="11"/>
      <c r="C662" s="11"/>
    </row>
    <row r="663" spans="1:3" x14ac:dyDescent="0.25">
      <c r="A663" s="11"/>
      <c r="B663" s="11"/>
      <c r="C663" s="11"/>
    </row>
    <row r="664" spans="1:3" x14ac:dyDescent="0.25">
      <c r="A664" s="11"/>
      <c r="B664" s="11"/>
      <c r="C664" s="11"/>
    </row>
    <row r="665" spans="1:3" x14ac:dyDescent="0.25">
      <c r="A665" s="11"/>
      <c r="B665" s="11"/>
      <c r="C665" s="11"/>
    </row>
    <row r="666" spans="1:3" x14ac:dyDescent="0.25">
      <c r="A666" s="11"/>
      <c r="B666" s="11"/>
      <c r="C666" s="11"/>
    </row>
    <row r="667" spans="1:3" x14ac:dyDescent="0.25">
      <c r="A667" s="11"/>
      <c r="B667" s="11"/>
      <c r="C667" s="11"/>
    </row>
    <row r="668" spans="1:3" x14ac:dyDescent="0.25">
      <c r="A668" s="11"/>
      <c r="B668" s="11"/>
      <c r="C668" s="11"/>
    </row>
    <row r="669" spans="1:3" x14ac:dyDescent="0.25">
      <c r="A669" s="11"/>
      <c r="B669" s="11"/>
      <c r="C669" s="11"/>
    </row>
    <row r="670" spans="1:3" x14ac:dyDescent="0.25">
      <c r="A670" s="11"/>
      <c r="B670" s="11"/>
      <c r="C670" s="11"/>
    </row>
    <row r="671" spans="1:3" x14ac:dyDescent="0.25">
      <c r="A671" s="11"/>
      <c r="B671" s="11"/>
      <c r="C671" s="11"/>
    </row>
    <row r="672" spans="1:3" x14ac:dyDescent="0.25">
      <c r="A672" s="11"/>
      <c r="B672" s="11"/>
      <c r="C672" s="11"/>
    </row>
    <row r="673" spans="1:3" x14ac:dyDescent="0.25">
      <c r="A673" s="11"/>
      <c r="B673" s="11"/>
      <c r="C673" s="11"/>
    </row>
    <row r="674" spans="1:3" x14ac:dyDescent="0.25">
      <c r="A674" s="11"/>
      <c r="B674" s="11"/>
      <c r="C674" s="11"/>
    </row>
    <row r="675" spans="1:3" x14ac:dyDescent="0.25">
      <c r="A675" s="11"/>
      <c r="B675" s="11"/>
      <c r="C675" s="11"/>
    </row>
    <row r="676" spans="1:3" x14ac:dyDescent="0.25">
      <c r="A676" s="11"/>
      <c r="B676" s="11"/>
      <c r="C676" s="11"/>
    </row>
    <row r="677" spans="1:3" x14ac:dyDescent="0.25">
      <c r="A677" s="11"/>
      <c r="B677" s="11"/>
      <c r="C677" s="11"/>
    </row>
    <row r="678" spans="1:3" x14ac:dyDescent="0.25">
      <c r="A678" s="11"/>
      <c r="B678" s="11"/>
      <c r="C678" s="11"/>
    </row>
    <row r="679" spans="1:3" x14ac:dyDescent="0.25">
      <c r="A679" s="11"/>
      <c r="B679" s="11"/>
      <c r="C679" s="11"/>
    </row>
    <row r="680" spans="1:3" x14ac:dyDescent="0.25">
      <c r="A680" s="11"/>
      <c r="B680" s="11"/>
      <c r="C680" s="11"/>
    </row>
    <row r="681" spans="1:3" x14ac:dyDescent="0.25">
      <c r="A681" s="11"/>
      <c r="B681" s="11"/>
      <c r="C681" s="11"/>
    </row>
    <row r="682" spans="1:3" x14ac:dyDescent="0.25">
      <c r="A682" s="11"/>
      <c r="B682" s="11"/>
      <c r="C682" s="11"/>
    </row>
    <row r="683" spans="1:3" x14ac:dyDescent="0.25">
      <c r="A683" s="11"/>
      <c r="B683" s="11"/>
      <c r="C683" s="11"/>
    </row>
    <row r="684" spans="1:3" x14ac:dyDescent="0.25">
      <c r="A684" s="11"/>
      <c r="B684" s="11"/>
      <c r="C684" s="11"/>
    </row>
    <row r="685" spans="1:3" x14ac:dyDescent="0.25">
      <c r="A685" s="11"/>
      <c r="B685" s="11"/>
      <c r="C685" s="11"/>
    </row>
    <row r="686" spans="1:3" x14ac:dyDescent="0.25">
      <c r="A686" s="11"/>
      <c r="B686" s="11"/>
      <c r="C686" s="11"/>
    </row>
    <row r="687" spans="1:3" x14ac:dyDescent="0.25">
      <c r="A687" s="11"/>
      <c r="B687" s="11"/>
      <c r="C687" s="11"/>
    </row>
    <row r="688" spans="1:3" x14ac:dyDescent="0.25">
      <c r="A688" s="11"/>
      <c r="B688" s="11"/>
      <c r="C688" s="11"/>
    </row>
    <row r="689" spans="1:3" x14ac:dyDescent="0.25">
      <c r="A689" s="11"/>
      <c r="B689" s="11"/>
      <c r="C689" s="11"/>
    </row>
    <row r="690" spans="1:3" x14ac:dyDescent="0.25">
      <c r="A690" s="11"/>
      <c r="B690" s="11"/>
      <c r="C690" s="11"/>
    </row>
    <row r="691" spans="1:3" x14ac:dyDescent="0.25">
      <c r="A691" s="11"/>
      <c r="B691" s="11"/>
      <c r="C691" s="11"/>
    </row>
    <row r="692" spans="1:3" x14ac:dyDescent="0.25">
      <c r="A692" s="11"/>
      <c r="B692" s="11"/>
      <c r="C692" s="11"/>
    </row>
    <row r="693" spans="1:3" x14ac:dyDescent="0.25">
      <c r="A693" s="11"/>
      <c r="B693" s="11"/>
      <c r="C693" s="11"/>
    </row>
    <row r="694" spans="1:3" x14ac:dyDescent="0.25">
      <c r="A694" s="11"/>
      <c r="B694" s="11"/>
      <c r="C694" s="11"/>
    </row>
    <row r="695" spans="1:3" x14ac:dyDescent="0.25">
      <c r="A695" s="11"/>
      <c r="B695" s="11"/>
      <c r="C695" s="11"/>
    </row>
    <row r="696" spans="1:3" x14ac:dyDescent="0.25">
      <c r="A696" s="11"/>
      <c r="B696" s="11"/>
      <c r="C696" s="11"/>
    </row>
    <row r="697" spans="1:3" x14ac:dyDescent="0.25">
      <c r="A697" s="11"/>
      <c r="B697" s="11"/>
      <c r="C697" s="11"/>
    </row>
    <row r="698" spans="1:3" x14ac:dyDescent="0.25">
      <c r="A698" s="11"/>
      <c r="B698" s="11"/>
      <c r="C698" s="11"/>
    </row>
    <row r="699" spans="1:3" x14ac:dyDescent="0.25">
      <c r="A699" s="11"/>
      <c r="B699" s="11"/>
      <c r="C699" s="11"/>
    </row>
    <row r="700" spans="1:3" x14ac:dyDescent="0.25">
      <c r="A700" s="11"/>
      <c r="B700" s="11"/>
      <c r="C700" s="11"/>
    </row>
    <row r="701" spans="1:3" x14ac:dyDescent="0.25">
      <c r="A701" s="11"/>
      <c r="B701" s="11"/>
      <c r="C701" s="11"/>
    </row>
    <row r="702" spans="1:3" x14ac:dyDescent="0.25">
      <c r="A702" s="11"/>
      <c r="B702" s="11"/>
      <c r="C702" s="11"/>
    </row>
    <row r="703" spans="1:3" x14ac:dyDescent="0.25">
      <c r="A703" s="11"/>
      <c r="B703" s="11"/>
      <c r="C703" s="11"/>
    </row>
    <row r="704" spans="1:3" x14ac:dyDescent="0.25">
      <c r="A704" s="11"/>
      <c r="B704" s="11"/>
      <c r="C704" s="11"/>
    </row>
    <row r="705" spans="1:3" x14ac:dyDescent="0.25">
      <c r="A705" s="11"/>
      <c r="B705" s="11"/>
      <c r="C705" s="11"/>
    </row>
    <row r="706" spans="1:3" x14ac:dyDescent="0.25">
      <c r="A706" s="11"/>
      <c r="B706" s="11"/>
      <c r="C706" s="11"/>
    </row>
    <row r="707" spans="1:3" x14ac:dyDescent="0.25">
      <c r="A707" s="11"/>
      <c r="B707" s="11"/>
      <c r="C707" s="11"/>
    </row>
    <row r="708" spans="1:3" x14ac:dyDescent="0.25">
      <c r="A708" s="11"/>
      <c r="B708" s="11"/>
      <c r="C708" s="11"/>
    </row>
    <row r="709" spans="1:3" x14ac:dyDescent="0.25">
      <c r="A709" s="11"/>
      <c r="B709" s="11"/>
      <c r="C709" s="11"/>
    </row>
    <row r="710" spans="1:3" x14ac:dyDescent="0.25">
      <c r="A710" s="11"/>
      <c r="B710" s="11"/>
      <c r="C710" s="11"/>
    </row>
    <row r="711" spans="1:3" x14ac:dyDescent="0.25">
      <c r="A711" s="11"/>
      <c r="B711" s="11"/>
      <c r="C711" s="11"/>
    </row>
    <row r="712" spans="1:3" x14ac:dyDescent="0.25">
      <c r="A712" s="11"/>
      <c r="B712" s="11"/>
      <c r="C712" s="11"/>
    </row>
    <row r="713" spans="1:3" x14ac:dyDescent="0.25">
      <c r="A713" s="11"/>
      <c r="B713" s="11"/>
      <c r="C713" s="11"/>
    </row>
    <row r="714" spans="1:3" x14ac:dyDescent="0.25">
      <c r="A714" s="11"/>
      <c r="B714" s="11"/>
      <c r="C714" s="11"/>
    </row>
    <row r="715" spans="1:3" x14ac:dyDescent="0.25">
      <c r="A715" s="11"/>
      <c r="B715" s="11"/>
      <c r="C715" s="11"/>
    </row>
    <row r="716" spans="1:3" x14ac:dyDescent="0.25">
      <c r="A716" s="11"/>
      <c r="B716" s="11"/>
      <c r="C716" s="11"/>
    </row>
    <row r="717" spans="1:3" x14ac:dyDescent="0.25">
      <c r="A717" s="11"/>
      <c r="B717" s="11"/>
      <c r="C717" s="11"/>
    </row>
    <row r="718" spans="1:3" x14ac:dyDescent="0.25">
      <c r="A718" s="11"/>
      <c r="B718" s="11"/>
      <c r="C718" s="11"/>
    </row>
    <row r="719" spans="1:3" x14ac:dyDescent="0.25">
      <c r="A719" s="11"/>
      <c r="B719" s="11"/>
      <c r="C719" s="11"/>
    </row>
    <row r="720" spans="1:3" x14ac:dyDescent="0.25">
      <c r="A720" s="11"/>
      <c r="B720" s="11"/>
      <c r="C720" s="11"/>
    </row>
    <row r="721" spans="1:3" x14ac:dyDescent="0.25">
      <c r="A721" s="11"/>
      <c r="B721" s="11"/>
      <c r="C721" s="11"/>
    </row>
    <row r="722" spans="1:3" x14ac:dyDescent="0.25">
      <c r="A722" s="11"/>
      <c r="B722" s="11"/>
      <c r="C722" s="11"/>
    </row>
    <row r="723" spans="1:3" x14ac:dyDescent="0.25">
      <c r="A723" s="11"/>
      <c r="B723" s="11"/>
      <c r="C723" s="11"/>
    </row>
    <row r="724" spans="1:3" x14ac:dyDescent="0.25">
      <c r="A724" s="11"/>
      <c r="B724" s="11"/>
      <c r="C724" s="11"/>
    </row>
    <row r="725" spans="1:3" x14ac:dyDescent="0.25">
      <c r="A725" s="11"/>
      <c r="B725" s="11"/>
      <c r="C725" s="11"/>
    </row>
    <row r="726" spans="1:3" x14ac:dyDescent="0.25">
      <c r="A726" s="11"/>
      <c r="B726" s="11"/>
      <c r="C726" s="11"/>
    </row>
    <row r="727" spans="1:3" x14ac:dyDescent="0.25">
      <c r="A727" s="11"/>
      <c r="B727" s="11"/>
      <c r="C727" s="11"/>
    </row>
    <row r="728" spans="1:3" x14ac:dyDescent="0.25">
      <c r="A728" s="11"/>
      <c r="B728" s="11"/>
      <c r="C728" s="11"/>
    </row>
    <row r="729" spans="1:3" x14ac:dyDescent="0.25">
      <c r="A729" s="11"/>
      <c r="B729" s="11"/>
      <c r="C729" s="11"/>
    </row>
    <row r="730" spans="1:3" x14ac:dyDescent="0.25">
      <c r="A730" s="11"/>
      <c r="B730" s="11"/>
      <c r="C730" s="11"/>
    </row>
    <row r="731" spans="1:3" x14ac:dyDescent="0.25">
      <c r="A731" s="11"/>
      <c r="B731" s="11"/>
      <c r="C731" s="11"/>
    </row>
    <row r="732" spans="1:3" x14ac:dyDescent="0.25">
      <c r="A732" s="11"/>
      <c r="B732" s="11"/>
      <c r="C732" s="11"/>
    </row>
    <row r="733" spans="1:3" x14ac:dyDescent="0.25">
      <c r="A733" s="11"/>
      <c r="B733" s="11"/>
      <c r="C733" s="11"/>
    </row>
    <row r="734" spans="1:3" x14ac:dyDescent="0.25">
      <c r="A734" s="11"/>
      <c r="B734" s="11"/>
      <c r="C734" s="11"/>
    </row>
    <row r="735" spans="1:3" x14ac:dyDescent="0.25">
      <c r="A735" s="11"/>
      <c r="B735" s="11"/>
      <c r="C735" s="11"/>
    </row>
    <row r="736" spans="1:3" x14ac:dyDescent="0.25">
      <c r="A736" s="11"/>
      <c r="B736" s="11"/>
      <c r="C736" s="11"/>
    </row>
    <row r="737" spans="1:3" x14ac:dyDescent="0.25">
      <c r="A737" s="11"/>
      <c r="B737" s="11"/>
      <c r="C737" s="11"/>
    </row>
    <row r="738" spans="1:3" x14ac:dyDescent="0.25">
      <c r="A738" s="11"/>
      <c r="B738" s="11"/>
      <c r="C738" s="11"/>
    </row>
    <row r="739" spans="1:3" x14ac:dyDescent="0.25">
      <c r="A739" s="11"/>
      <c r="B739" s="11"/>
      <c r="C739" s="11"/>
    </row>
    <row r="740" spans="1:3" x14ac:dyDescent="0.25">
      <c r="A740" s="11"/>
      <c r="B740" s="11"/>
      <c r="C740" s="11"/>
    </row>
    <row r="741" spans="1:3" x14ac:dyDescent="0.25">
      <c r="A741" s="11"/>
      <c r="B741" s="11"/>
      <c r="C741" s="11"/>
    </row>
    <row r="742" spans="1:3" x14ac:dyDescent="0.25">
      <c r="A742" s="11"/>
      <c r="B742" s="11"/>
      <c r="C742" s="11"/>
    </row>
    <row r="743" spans="1:3" x14ac:dyDescent="0.25">
      <c r="A743" s="11"/>
      <c r="B743" s="11"/>
      <c r="C743" s="11"/>
    </row>
    <row r="744" spans="1:3" x14ac:dyDescent="0.25">
      <c r="A744" s="11"/>
      <c r="B744" s="11"/>
      <c r="C744" s="11"/>
    </row>
    <row r="745" spans="1:3" x14ac:dyDescent="0.25">
      <c r="A745" s="11"/>
      <c r="B745" s="11"/>
      <c r="C745" s="11"/>
    </row>
    <row r="746" spans="1:3" x14ac:dyDescent="0.25">
      <c r="A746" s="11"/>
      <c r="B746" s="11"/>
      <c r="C746" s="11"/>
    </row>
    <row r="747" spans="1:3" x14ac:dyDescent="0.25">
      <c r="A747" s="11"/>
      <c r="B747" s="11"/>
      <c r="C747" s="11"/>
    </row>
    <row r="748" spans="1:3" x14ac:dyDescent="0.25">
      <c r="A748" s="11"/>
      <c r="B748" s="11"/>
      <c r="C748" s="11"/>
    </row>
    <row r="749" spans="1:3" x14ac:dyDescent="0.25">
      <c r="A749" s="11"/>
      <c r="B749" s="11"/>
      <c r="C749" s="11"/>
    </row>
    <row r="750" spans="1:3" x14ac:dyDescent="0.25">
      <c r="A750" s="11"/>
      <c r="B750" s="11"/>
      <c r="C750" s="11"/>
    </row>
    <row r="751" spans="1:3" x14ac:dyDescent="0.25">
      <c r="A751" s="11"/>
      <c r="B751" s="11"/>
      <c r="C751" s="11"/>
    </row>
    <row r="752" spans="1:3" x14ac:dyDescent="0.25">
      <c r="A752" s="11"/>
      <c r="B752" s="11"/>
      <c r="C752" s="11"/>
    </row>
    <row r="753" spans="1:3" x14ac:dyDescent="0.25">
      <c r="A753" s="11"/>
      <c r="B753" s="11"/>
      <c r="C753" s="11"/>
    </row>
    <row r="754" spans="1:3" x14ac:dyDescent="0.25">
      <c r="A754" s="11"/>
      <c r="B754" s="11"/>
      <c r="C754" s="11"/>
    </row>
    <row r="755" spans="1:3" x14ac:dyDescent="0.25">
      <c r="A755" s="11"/>
      <c r="B755" s="11"/>
      <c r="C755" s="11"/>
    </row>
    <row r="756" spans="1:3" x14ac:dyDescent="0.25">
      <c r="A756" s="11"/>
      <c r="B756" s="11"/>
      <c r="C756" s="11"/>
    </row>
    <row r="757" spans="1:3" x14ac:dyDescent="0.25">
      <c r="A757" s="11"/>
      <c r="B757" s="11"/>
      <c r="C757" s="11"/>
    </row>
    <row r="758" spans="1:3" x14ac:dyDescent="0.25">
      <c r="A758" s="11"/>
      <c r="B758" s="11"/>
      <c r="C758" s="11"/>
    </row>
    <row r="759" spans="1:3" x14ac:dyDescent="0.25">
      <c r="A759" s="11"/>
      <c r="B759" s="11"/>
      <c r="C759" s="11"/>
    </row>
    <row r="760" spans="1:3" x14ac:dyDescent="0.25">
      <c r="A760" s="11"/>
      <c r="B760" s="11"/>
      <c r="C760" s="11"/>
    </row>
    <row r="761" spans="1:3" x14ac:dyDescent="0.25">
      <c r="A761" s="11"/>
      <c r="B761" s="11"/>
      <c r="C761" s="11"/>
    </row>
    <row r="762" spans="1:3" x14ac:dyDescent="0.25">
      <c r="A762" s="11"/>
      <c r="B762" s="11"/>
      <c r="C762" s="11"/>
    </row>
    <row r="763" spans="1:3" x14ac:dyDescent="0.25">
      <c r="A763" s="11"/>
      <c r="B763" s="11"/>
      <c r="C763" s="11"/>
    </row>
    <row r="764" spans="1:3" x14ac:dyDescent="0.25">
      <c r="A764" s="11"/>
      <c r="B764" s="11"/>
      <c r="C764" s="11"/>
    </row>
    <row r="765" spans="1:3" x14ac:dyDescent="0.25">
      <c r="A765" s="11"/>
      <c r="B765" s="11"/>
      <c r="C765" s="11"/>
    </row>
    <row r="766" spans="1:3" x14ac:dyDescent="0.25">
      <c r="A766" s="11"/>
      <c r="B766" s="11"/>
      <c r="C766" s="11"/>
    </row>
    <row r="767" spans="1:3" x14ac:dyDescent="0.25">
      <c r="A767" s="11"/>
      <c r="B767" s="11"/>
      <c r="C767" s="11"/>
    </row>
    <row r="768" spans="1:3" x14ac:dyDescent="0.25">
      <c r="A768" s="11"/>
      <c r="B768" s="11"/>
      <c r="C768" s="11"/>
    </row>
    <row r="769" spans="1:3" x14ac:dyDescent="0.25">
      <c r="A769" s="11"/>
      <c r="B769" s="11"/>
      <c r="C769" s="11"/>
    </row>
    <row r="770" spans="1:3" x14ac:dyDescent="0.25">
      <c r="A770" s="11"/>
      <c r="B770" s="11"/>
      <c r="C770" s="11"/>
    </row>
    <row r="771" spans="1:3" x14ac:dyDescent="0.25">
      <c r="A771" s="11"/>
      <c r="B771" s="11"/>
      <c r="C771" s="11"/>
    </row>
    <row r="772" spans="1:3" x14ac:dyDescent="0.25">
      <c r="A772" s="11"/>
      <c r="B772" s="11"/>
      <c r="C772" s="11"/>
    </row>
    <row r="773" spans="1:3" x14ac:dyDescent="0.25">
      <c r="A773" s="11"/>
      <c r="B773" s="11"/>
      <c r="C773" s="11"/>
    </row>
    <row r="774" spans="1:3" x14ac:dyDescent="0.25">
      <c r="A774" s="11"/>
      <c r="B774" s="11"/>
      <c r="C774" s="11"/>
    </row>
    <row r="775" spans="1:3" x14ac:dyDescent="0.25">
      <c r="A775" s="11"/>
      <c r="B775" s="11"/>
      <c r="C775" s="11"/>
    </row>
    <row r="776" spans="1:3" x14ac:dyDescent="0.25">
      <c r="A776" s="11"/>
      <c r="B776" s="11"/>
      <c r="C776" s="11"/>
    </row>
    <row r="777" spans="1:3" x14ac:dyDescent="0.25">
      <c r="A777" s="11"/>
      <c r="B777" s="11"/>
      <c r="C777" s="11"/>
    </row>
    <row r="778" spans="1:3" x14ac:dyDescent="0.25">
      <c r="A778" s="11"/>
      <c r="B778" s="11"/>
      <c r="C778" s="11"/>
    </row>
    <row r="779" spans="1:3" x14ac:dyDescent="0.25">
      <c r="A779" s="11"/>
      <c r="B779" s="11"/>
      <c r="C779" s="11"/>
    </row>
    <row r="780" spans="1:3" x14ac:dyDescent="0.25">
      <c r="A780" s="11"/>
      <c r="B780" s="11"/>
      <c r="C780" s="11"/>
    </row>
    <row r="781" spans="1:3" x14ac:dyDescent="0.25">
      <c r="A781" s="11"/>
      <c r="B781" s="11"/>
      <c r="C781" s="11"/>
    </row>
    <row r="782" spans="1:3" x14ac:dyDescent="0.25">
      <c r="A782" s="11"/>
      <c r="B782" s="11"/>
      <c r="C782" s="11"/>
    </row>
    <row r="783" spans="1:3" x14ac:dyDescent="0.25">
      <c r="A783" s="11"/>
      <c r="B783" s="11"/>
      <c r="C783" s="11"/>
    </row>
    <row r="784" spans="1:3" x14ac:dyDescent="0.25">
      <c r="A784" s="11"/>
      <c r="B784" s="11"/>
      <c r="C784" s="11"/>
    </row>
    <row r="785" spans="1:3" x14ac:dyDescent="0.25">
      <c r="A785" s="11"/>
      <c r="B785" s="11"/>
      <c r="C785" s="11"/>
    </row>
    <row r="786" spans="1:3" x14ac:dyDescent="0.25">
      <c r="A786" s="11"/>
      <c r="B786" s="11"/>
      <c r="C786" s="11"/>
    </row>
    <row r="787" spans="1:3" x14ac:dyDescent="0.25">
      <c r="A787" s="11"/>
      <c r="B787" s="11"/>
      <c r="C787" s="11"/>
    </row>
    <row r="788" spans="1:3" x14ac:dyDescent="0.25">
      <c r="A788" s="11"/>
      <c r="B788" s="11"/>
      <c r="C788" s="11"/>
    </row>
    <row r="789" spans="1:3" x14ac:dyDescent="0.25">
      <c r="A789" s="11"/>
      <c r="B789" s="11"/>
      <c r="C789" s="11"/>
    </row>
    <row r="790" spans="1:3" x14ac:dyDescent="0.25">
      <c r="A790" s="11"/>
      <c r="B790" s="11"/>
      <c r="C790" s="11"/>
    </row>
    <row r="791" spans="1:3" x14ac:dyDescent="0.25">
      <c r="A791" s="11"/>
      <c r="B791" s="11"/>
      <c r="C791" s="11"/>
    </row>
    <row r="792" spans="1:3" x14ac:dyDescent="0.25">
      <c r="A792" s="11"/>
      <c r="B792" s="11"/>
      <c r="C792" s="11"/>
    </row>
    <row r="793" spans="1:3" x14ac:dyDescent="0.25">
      <c r="A793" s="11"/>
      <c r="B793" s="11"/>
      <c r="C793" s="11"/>
    </row>
    <row r="794" spans="1:3" x14ac:dyDescent="0.25">
      <c r="A794" s="11"/>
      <c r="B794" s="11"/>
      <c r="C794" s="11"/>
    </row>
    <row r="795" spans="1:3" x14ac:dyDescent="0.25">
      <c r="A795" s="11"/>
      <c r="B795" s="11"/>
      <c r="C795" s="11"/>
    </row>
    <row r="796" spans="1:3" x14ac:dyDescent="0.25">
      <c r="A796" s="11"/>
      <c r="B796" s="11"/>
      <c r="C796" s="11"/>
    </row>
    <row r="797" spans="1:3" x14ac:dyDescent="0.25">
      <c r="A797" s="11"/>
      <c r="B797" s="11"/>
      <c r="C797" s="11"/>
    </row>
    <row r="798" spans="1:3" x14ac:dyDescent="0.25">
      <c r="A798" s="11"/>
      <c r="B798" s="11"/>
      <c r="C798" s="11"/>
    </row>
    <row r="799" spans="1:3" x14ac:dyDescent="0.25">
      <c r="A799" s="11"/>
      <c r="B799" s="11"/>
      <c r="C799" s="11"/>
    </row>
    <row r="800" spans="1:3" x14ac:dyDescent="0.25">
      <c r="A800" s="11"/>
      <c r="B800" s="11"/>
      <c r="C800" s="11"/>
    </row>
    <row r="801" spans="1:3" x14ac:dyDescent="0.25">
      <c r="A801" s="11"/>
      <c r="B801" s="11"/>
      <c r="C801" s="11"/>
    </row>
    <row r="802" spans="1:3" x14ac:dyDescent="0.25">
      <c r="A802" s="11"/>
      <c r="B802" s="11"/>
      <c r="C802" s="11"/>
    </row>
    <row r="803" spans="1:3" x14ac:dyDescent="0.25">
      <c r="A803" s="11"/>
      <c r="B803" s="11"/>
      <c r="C803" s="11"/>
    </row>
    <row r="804" spans="1:3" x14ac:dyDescent="0.25">
      <c r="A804" s="11"/>
      <c r="B804" s="11"/>
      <c r="C804" s="11"/>
    </row>
    <row r="805" spans="1:3" x14ac:dyDescent="0.25">
      <c r="A805" s="11"/>
      <c r="B805" s="11"/>
      <c r="C805" s="11"/>
    </row>
    <row r="806" spans="1:3" x14ac:dyDescent="0.25">
      <c r="A806" s="11"/>
      <c r="B806" s="11"/>
      <c r="C806" s="11"/>
    </row>
    <row r="807" spans="1:3" x14ac:dyDescent="0.25">
      <c r="A807" s="11"/>
      <c r="B807" s="11"/>
      <c r="C807" s="11"/>
    </row>
    <row r="808" spans="1:3" x14ac:dyDescent="0.25">
      <c r="A808" s="11"/>
      <c r="B808" s="11"/>
      <c r="C808" s="11"/>
    </row>
    <row r="809" spans="1:3" x14ac:dyDescent="0.25">
      <c r="A809" s="11"/>
      <c r="B809" s="11"/>
      <c r="C809" s="11"/>
    </row>
    <row r="810" spans="1:3" x14ac:dyDescent="0.25">
      <c r="A810" s="11"/>
      <c r="B810" s="11"/>
      <c r="C810" s="11"/>
    </row>
    <row r="811" spans="1:3" x14ac:dyDescent="0.25">
      <c r="A811" s="11"/>
      <c r="B811" s="11"/>
      <c r="C811" s="11"/>
    </row>
    <row r="812" spans="1:3" x14ac:dyDescent="0.25">
      <c r="A812" s="11"/>
      <c r="B812" s="11"/>
      <c r="C812" s="11"/>
    </row>
    <row r="813" spans="1:3" x14ac:dyDescent="0.25">
      <c r="A813" s="11"/>
      <c r="B813" s="11"/>
      <c r="C813" s="11"/>
    </row>
    <row r="814" spans="1:3" x14ac:dyDescent="0.25">
      <c r="A814" s="11"/>
      <c r="B814" s="11"/>
      <c r="C814" s="11"/>
    </row>
    <row r="815" spans="1:3" x14ac:dyDescent="0.25">
      <c r="A815" s="11"/>
      <c r="B815" s="11"/>
      <c r="C815" s="11"/>
    </row>
    <row r="816" spans="1:3" x14ac:dyDescent="0.25">
      <c r="A816" s="11"/>
      <c r="B816" s="11"/>
      <c r="C816" s="11"/>
    </row>
    <row r="817" spans="1:3" x14ac:dyDescent="0.25">
      <c r="A817" s="11"/>
      <c r="B817" s="11"/>
      <c r="C817" s="11"/>
    </row>
    <row r="818" spans="1:3" x14ac:dyDescent="0.25">
      <c r="A818" s="11"/>
      <c r="B818" s="11"/>
      <c r="C818" s="11"/>
    </row>
    <row r="819" spans="1:3" x14ac:dyDescent="0.25">
      <c r="A819" s="11"/>
      <c r="B819" s="11"/>
      <c r="C819" s="11"/>
    </row>
    <row r="820" spans="1:3" x14ac:dyDescent="0.25">
      <c r="A820" s="11"/>
      <c r="B820" s="11"/>
      <c r="C820" s="11"/>
    </row>
    <row r="821" spans="1:3" x14ac:dyDescent="0.25">
      <c r="A821" s="11"/>
      <c r="B821" s="11"/>
      <c r="C821" s="11"/>
    </row>
    <row r="822" spans="1:3" x14ac:dyDescent="0.25">
      <c r="A822" s="11"/>
      <c r="B822" s="11"/>
      <c r="C822" s="11"/>
    </row>
    <row r="823" spans="1:3" x14ac:dyDescent="0.25">
      <c r="A823" s="11"/>
      <c r="B823" s="11"/>
      <c r="C823" s="11"/>
    </row>
    <row r="824" spans="1:3" x14ac:dyDescent="0.25">
      <c r="A824" s="11"/>
      <c r="B824" s="11"/>
      <c r="C824" s="11"/>
    </row>
    <row r="825" spans="1:3" x14ac:dyDescent="0.25">
      <c r="A825" s="11"/>
      <c r="B825" s="11"/>
      <c r="C825" s="11"/>
    </row>
    <row r="826" spans="1:3" x14ac:dyDescent="0.25">
      <c r="A826" s="11"/>
      <c r="B826" s="11"/>
      <c r="C826" s="11"/>
    </row>
    <row r="827" spans="1:3" x14ac:dyDescent="0.25">
      <c r="A827" s="11"/>
      <c r="B827" s="11"/>
      <c r="C827" s="11"/>
    </row>
    <row r="828" spans="1:3" x14ac:dyDescent="0.25">
      <c r="A828" s="11"/>
      <c r="B828" s="11"/>
      <c r="C828" s="11"/>
    </row>
    <row r="829" spans="1:3" x14ac:dyDescent="0.25">
      <c r="A829" s="11"/>
      <c r="B829" s="11"/>
      <c r="C829" s="11"/>
    </row>
    <row r="830" spans="1:3" x14ac:dyDescent="0.25">
      <c r="A830" s="11"/>
      <c r="B830" s="11"/>
      <c r="C830" s="11"/>
    </row>
    <row r="831" spans="1:3" x14ac:dyDescent="0.25">
      <c r="A831" s="11"/>
      <c r="B831" s="11"/>
      <c r="C831" s="11"/>
    </row>
    <row r="832" spans="1:3" x14ac:dyDescent="0.25">
      <c r="A832" s="11"/>
      <c r="B832" s="11"/>
      <c r="C832" s="11"/>
    </row>
    <row r="833" spans="1:3" x14ac:dyDescent="0.25">
      <c r="A833" s="11"/>
      <c r="B833" s="11"/>
      <c r="C833" s="11"/>
    </row>
    <row r="834" spans="1:3" x14ac:dyDescent="0.25">
      <c r="A834" s="11"/>
      <c r="B834" s="11"/>
      <c r="C834" s="11"/>
    </row>
    <row r="835" spans="1:3" x14ac:dyDescent="0.25">
      <c r="A835" s="11"/>
      <c r="B835" s="11"/>
      <c r="C835" s="11"/>
    </row>
    <row r="836" spans="1:3" x14ac:dyDescent="0.25">
      <c r="A836" s="11"/>
      <c r="B836" s="11"/>
      <c r="C836" s="11"/>
    </row>
    <row r="837" spans="1:3" x14ac:dyDescent="0.25">
      <c r="A837" s="11"/>
      <c r="B837" s="11"/>
      <c r="C837" s="11"/>
    </row>
    <row r="838" spans="1:3" x14ac:dyDescent="0.25">
      <c r="A838" s="11"/>
      <c r="B838" s="11"/>
      <c r="C838" s="11"/>
    </row>
    <row r="839" spans="1:3" x14ac:dyDescent="0.25">
      <c r="A839" s="11"/>
      <c r="B839" s="11"/>
      <c r="C839" s="11"/>
    </row>
    <row r="840" spans="1:3" x14ac:dyDescent="0.25">
      <c r="A840" s="11"/>
      <c r="B840" s="11"/>
      <c r="C840" s="11"/>
    </row>
    <row r="841" spans="1:3" x14ac:dyDescent="0.25">
      <c r="A841" s="11"/>
      <c r="B841" s="11"/>
      <c r="C841" s="11"/>
    </row>
    <row r="842" spans="1:3" x14ac:dyDescent="0.25">
      <c r="A842" s="11"/>
      <c r="B842" s="11"/>
      <c r="C842" s="11"/>
    </row>
    <row r="843" spans="1:3" x14ac:dyDescent="0.25">
      <c r="A843" s="11"/>
      <c r="B843" s="11"/>
      <c r="C843" s="11"/>
    </row>
    <row r="844" spans="1:3" x14ac:dyDescent="0.25">
      <c r="A844" s="11"/>
      <c r="B844" s="11"/>
      <c r="C844" s="11"/>
    </row>
    <row r="845" spans="1:3" x14ac:dyDescent="0.25">
      <c r="A845" s="11"/>
      <c r="B845" s="11"/>
      <c r="C845" s="11"/>
    </row>
    <row r="846" spans="1:3" x14ac:dyDescent="0.25">
      <c r="A846" s="11"/>
      <c r="B846" s="11"/>
      <c r="C846" s="11"/>
    </row>
    <row r="847" spans="1:3" x14ac:dyDescent="0.25">
      <c r="A847" s="11"/>
      <c r="B847" s="11"/>
      <c r="C847" s="11"/>
    </row>
    <row r="848" spans="1:3" x14ac:dyDescent="0.25">
      <c r="A848" s="11"/>
      <c r="B848" s="11"/>
      <c r="C848" s="11"/>
    </row>
    <row r="849" spans="1:3" x14ac:dyDescent="0.25">
      <c r="A849" s="11"/>
      <c r="B849" s="11"/>
      <c r="C849" s="11"/>
    </row>
    <row r="850" spans="1:3" x14ac:dyDescent="0.25">
      <c r="A850" s="11"/>
      <c r="B850" s="11"/>
      <c r="C850" s="11"/>
    </row>
    <row r="851" spans="1:3" x14ac:dyDescent="0.25">
      <c r="A851" s="11"/>
      <c r="B851" s="11"/>
      <c r="C851" s="11"/>
    </row>
    <row r="852" spans="1:3" x14ac:dyDescent="0.25">
      <c r="A852" s="11"/>
      <c r="B852" s="11"/>
      <c r="C852" s="11"/>
    </row>
    <row r="853" spans="1:3" x14ac:dyDescent="0.25">
      <c r="A853" s="11"/>
      <c r="B853" s="11"/>
      <c r="C853" s="11"/>
    </row>
    <row r="854" spans="1:3" x14ac:dyDescent="0.25">
      <c r="A854" s="11"/>
      <c r="B854" s="11"/>
      <c r="C854" s="11"/>
    </row>
    <row r="855" spans="1:3" x14ac:dyDescent="0.25">
      <c r="A855" s="11"/>
      <c r="B855" s="11"/>
      <c r="C855" s="11"/>
    </row>
    <row r="856" spans="1:3" x14ac:dyDescent="0.25">
      <c r="A856" s="11"/>
      <c r="B856" s="11"/>
      <c r="C856" s="11"/>
    </row>
    <row r="857" spans="1:3" x14ac:dyDescent="0.25">
      <c r="A857" s="11"/>
      <c r="B857" s="11"/>
      <c r="C857" s="11"/>
    </row>
    <row r="858" spans="1:3" x14ac:dyDescent="0.25">
      <c r="A858" s="11"/>
      <c r="B858" s="11"/>
      <c r="C858" s="11"/>
    </row>
    <row r="859" spans="1:3" x14ac:dyDescent="0.25">
      <c r="A859" s="11"/>
      <c r="B859" s="11"/>
      <c r="C859" s="11"/>
    </row>
    <row r="860" spans="1:3" x14ac:dyDescent="0.25">
      <c r="A860" s="11"/>
      <c r="B860" s="11"/>
      <c r="C860" s="11"/>
    </row>
    <row r="861" spans="1:3" x14ac:dyDescent="0.25">
      <c r="A861" s="11"/>
      <c r="B861" s="11"/>
      <c r="C861" s="11"/>
    </row>
    <row r="862" spans="1:3" x14ac:dyDescent="0.25">
      <c r="A862" s="11"/>
      <c r="B862" s="11"/>
      <c r="C862" s="11"/>
    </row>
    <row r="863" spans="1:3" x14ac:dyDescent="0.25">
      <c r="A863" s="11"/>
      <c r="B863" s="11"/>
      <c r="C863" s="11"/>
    </row>
  </sheetData>
  <autoFilter ref="A1:J53"/>
  <hyperlinks>
    <hyperlink ref="D35" r:id="rId1" display="https://colombiacompra.coupahost.com/suppliers/show/647"/>
    <hyperlink ref="D36" r:id="rId2" display="https://colombiacompra.coupahost.com/suppliers/show/64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PLANTILLA  PROCESOS</vt:lpstr>
      <vt:lpstr>PLANTILLA  CONTRATOS V2021</vt:lpstr>
      <vt:lpstr>CONTRATOS VIGENCIA FUTURA</vt:lpstr>
      <vt:lpstr>Comites</vt:lpstr>
      <vt:lpstr>Hoja1</vt:lpstr>
      <vt:lpstr>Hoja2</vt:lpstr>
      <vt:lpstr>Reporte Adicional Cierre Abril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Nataly Villamil Rodriguez</dc:creator>
  <cp:lastModifiedBy>Leidy Johana Atehortua Alvarez</cp:lastModifiedBy>
  <cp:lastPrinted>2020-12-30T19:57:53Z</cp:lastPrinted>
  <dcterms:created xsi:type="dcterms:W3CDTF">2018-09-24T21:41:41Z</dcterms:created>
  <dcterms:modified xsi:type="dcterms:W3CDTF">2021-07-16T12:42:07Z</dcterms:modified>
</cp:coreProperties>
</file>