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rupo Contratos\240-Grupo de Contratos\14031-Grupo de Contratos 2021\Documentos Generales\20.Secop II\Publicación\Informe Procesos Publicados\"/>
    </mc:Choice>
  </mc:AlternateContent>
  <bookViews>
    <workbookView xWindow="0" yWindow="0" windowWidth="20490" windowHeight="7755"/>
  </bookViews>
  <sheets>
    <sheet name="PLANTILLA  PROCESOS" sheetId="2" r:id="rId1"/>
    <sheet name="PLANTILLA  CONTRATOS" sheetId="3" r:id="rId2"/>
    <sheet name="Hoja1" sheetId="6" state="hidden" r:id="rId3"/>
    <sheet name="Hoja2" sheetId="7" state="hidden" r:id="rId4"/>
    <sheet name="Reporte Adicional Cierre Abril" sheetId="5" state="hidden" r:id="rId5"/>
  </sheets>
  <externalReferences>
    <externalReference r:id="rId6"/>
  </externalReferences>
  <definedNames>
    <definedName name="_xlnm._FilterDatabase" localSheetId="1" hidden="1">'PLANTILLA  CONTRATOS'!$A$1:$BB$63</definedName>
    <definedName name="_xlnm._FilterDatabase" localSheetId="0" hidden="1">'PLANTILLA  PROCESOS'!$A$1:$AF$78</definedName>
    <definedName name="_xlnm._FilterDatabase" localSheetId="4" hidden="1">'Reporte Adicional Cierre Abril'!$A$1:$J$53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3" l="1"/>
  <c r="W4" i="3"/>
  <c r="W5" i="3"/>
  <c r="W6" i="3"/>
  <c r="W7" i="3"/>
  <c r="W8" i="3"/>
  <c r="W9" i="3"/>
  <c r="W10" i="3"/>
  <c r="W11" i="3"/>
  <c r="W12" i="3"/>
  <c r="W14" i="3"/>
  <c r="W15" i="3"/>
  <c r="W16" i="3"/>
  <c r="W17" i="3"/>
  <c r="W18" i="3"/>
  <c r="W20" i="3"/>
  <c r="W22" i="3"/>
  <c r="W23" i="3"/>
  <c r="W25" i="3"/>
  <c r="W26" i="3"/>
  <c r="W27" i="3"/>
  <c r="W28" i="3"/>
  <c r="W29" i="3"/>
  <c r="W30" i="3"/>
  <c r="W32" i="3"/>
  <c r="W33" i="3"/>
  <c r="W34" i="3"/>
  <c r="W35" i="3"/>
  <c r="W36" i="3"/>
  <c r="W37" i="3"/>
  <c r="W38" i="3"/>
  <c r="W39" i="3"/>
  <c r="W40" i="3"/>
  <c r="W42" i="3"/>
  <c r="W43" i="3"/>
  <c r="W44" i="3"/>
  <c r="W45" i="3"/>
  <c r="W46" i="3"/>
  <c r="W47" i="3"/>
  <c r="W48" i="3"/>
  <c r="W49" i="3"/>
  <c r="W50" i="3"/>
  <c r="W51" i="3"/>
  <c r="W52" i="3"/>
  <c r="W53" i="3"/>
  <c r="W54" i="3"/>
  <c r="W55" i="3"/>
  <c r="W56" i="3"/>
  <c r="W57" i="3"/>
  <c r="W58" i="3"/>
  <c r="W59" i="3"/>
  <c r="W2" i="3"/>
  <c r="W60" i="3" l="1"/>
  <c r="V60" i="3"/>
  <c r="T17" i="3"/>
  <c r="Q60" i="3"/>
  <c r="T25" i="3"/>
  <c r="T23" i="3"/>
  <c r="T21" i="3"/>
  <c r="T19" i="3"/>
  <c r="T56" i="3"/>
  <c r="T45" i="3"/>
  <c r="T60" i="3" l="1"/>
  <c r="T63" i="3" s="1"/>
  <c r="W61" i="3"/>
  <c r="U3" i="3"/>
  <c r="X3" i="3" s="1"/>
  <c r="U4" i="3"/>
  <c r="X4" i="3" s="1"/>
  <c r="U5" i="3"/>
  <c r="X5" i="3" s="1"/>
  <c r="U6" i="3"/>
  <c r="X6" i="3" s="1"/>
  <c r="U7" i="3"/>
  <c r="X7" i="3" s="1"/>
  <c r="U8" i="3"/>
  <c r="X8" i="3" s="1"/>
  <c r="U9" i="3"/>
  <c r="X9" i="3" s="1"/>
  <c r="U10" i="3"/>
  <c r="X10" i="3" s="1"/>
  <c r="U11" i="3"/>
  <c r="X11" i="3" s="1"/>
  <c r="U12" i="3"/>
  <c r="X12" i="3" s="1"/>
  <c r="U13" i="3"/>
  <c r="X13" i="3" s="1"/>
  <c r="U14" i="3"/>
  <c r="X14" i="3" s="1"/>
  <c r="U15" i="3"/>
  <c r="X15" i="3" s="1"/>
  <c r="U16" i="3"/>
  <c r="X16" i="3" s="1"/>
  <c r="U17" i="3"/>
  <c r="X17" i="3" s="1"/>
  <c r="U18" i="3"/>
  <c r="X18" i="3" s="1"/>
  <c r="U19" i="3"/>
  <c r="X19" i="3" s="1"/>
  <c r="U20" i="3"/>
  <c r="X20" i="3" s="1"/>
  <c r="U21" i="3"/>
  <c r="X21" i="3" s="1"/>
  <c r="U22" i="3"/>
  <c r="X22" i="3" s="1"/>
  <c r="U23" i="3"/>
  <c r="X23" i="3" s="1"/>
  <c r="U24" i="3"/>
  <c r="X24" i="3" s="1"/>
  <c r="U25" i="3"/>
  <c r="X25" i="3" s="1"/>
  <c r="U26" i="3"/>
  <c r="X26" i="3" s="1"/>
  <c r="U27" i="3"/>
  <c r="X27" i="3" s="1"/>
  <c r="U28" i="3"/>
  <c r="X28" i="3" s="1"/>
  <c r="U29" i="3"/>
  <c r="X29" i="3" s="1"/>
  <c r="U30" i="3"/>
  <c r="X30" i="3" s="1"/>
  <c r="U31" i="3"/>
  <c r="X31" i="3" s="1"/>
  <c r="U32" i="3"/>
  <c r="X32" i="3" s="1"/>
  <c r="U33" i="3"/>
  <c r="X33" i="3" s="1"/>
  <c r="U34" i="3"/>
  <c r="X34" i="3" s="1"/>
  <c r="U35" i="3"/>
  <c r="X35" i="3" s="1"/>
  <c r="U36" i="3"/>
  <c r="X36" i="3" s="1"/>
  <c r="U37" i="3"/>
  <c r="X37" i="3" s="1"/>
  <c r="U38" i="3"/>
  <c r="X38" i="3" s="1"/>
  <c r="U39" i="3"/>
  <c r="X39" i="3" s="1"/>
  <c r="U40" i="3"/>
  <c r="X40" i="3" s="1"/>
  <c r="U41" i="3"/>
  <c r="X41" i="3" s="1"/>
  <c r="U42" i="3"/>
  <c r="X42" i="3" s="1"/>
  <c r="U43" i="3"/>
  <c r="X43" i="3" s="1"/>
  <c r="U44" i="3"/>
  <c r="X44" i="3" s="1"/>
  <c r="U45" i="3"/>
  <c r="X45" i="3" s="1"/>
  <c r="U46" i="3"/>
  <c r="X46" i="3" s="1"/>
  <c r="U47" i="3"/>
  <c r="X47" i="3" s="1"/>
  <c r="U48" i="3"/>
  <c r="X48" i="3" s="1"/>
  <c r="U49" i="3"/>
  <c r="X49" i="3" s="1"/>
  <c r="U50" i="3"/>
  <c r="X50" i="3" s="1"/>
  <c r="U51" i="3"/>
  <c r="X51" i="3" s="1"/>
  <c r="U52" i="3"/>
  <c r="X52" i="3" s="1"/>
  <c r="U53" i="3"/>
  <c r="X53" i="3" s="1"/>
  <c r="U54" i="3"/>
  <c r="X54" i="3" s="1"/>
  <c r="U55" i="3"/>
  <c r="X55" i="3" s="1"/>
  <c r="U56" i="3"/>
  <c r="X56" i="3" s="1"/>
  <c r="U57" i="3"/>
  <c r="X57" i="3" s="1"/>
  <c r="U58" i="3"/>
  <c r="X58" i="3" s="1"/>
  <c r="U59" i="3"/>
  <c r="X59" i="3" s="1"/>
  <c r="U2" i="3"/>
  <c r="X2" i="3" s="1"/>
  <c r="U60" i="3" l="1"/>
  <c r="U61" i="3" l="1"/>
  <c r="U62" i="3" s="1"/>
  <c r="V61" i="3"/>
  <c r="V62" i="3" l="1"/>
  <c r="Y17" i="3"/>
  <c r="Y59" i="3" l="1"/>
  <c r="Y21" i="3"/>
  <c r="Y16" i="3"/>
  <c r="Y20" i="3"/>
  <c r="Z20" i="3" s="1"/>
  <c r="Y23" i="3"/>
  <c r="Y25" i="3"/>
  <c r="Y13" i="3"/>
  <c r="Y31" i="3"/>
  <c r="Y15" i="3"/>
  <c r="B10" i="6"/>
  <c r="Y58" i="3" l="1"/>
  <c r="Z58" i="3" s="1"/>
  <c r="Y55" i="3" l="1"/>
  <c r="Y51" i="3"/>
  <c r="Z51" i="3" s="1"/>
  <c r="Y47" i="3"/>
  <c r="Y43" i="3"/>
  <c r="Y39" i="3"/>
  <c r="Z39" i="3" s="1"/>
  <c r="Y35" i="3"/>
  <c r="Y30" i="3"/>
  <c r="Y26" i="3"/>
  <c r="Y18" i="3"/>
  <c r="Z18" i="3" s="1"/>
  <c r="Y10" i="3"/>
  <c r="Z10" i="3" s="1"/>
  <c r="Y6" i="3"/>
  <c r="Z6" i="3" s="1"/>
  <c r="Y2" i="3"/>
  <c r="Y54" i="3"/>
  <c r="Y50" i="3"/>
  <c r="Y46" i="3"/>
  <c r="Y42" i="3"/>
  <c r="Y38" i="3"/>
  <c r="Y34" i="3"/>
  <c r="Y29" i="3"/>
  <c r="Z29" i="3" s="1"/>
  <c r="Y24" i="3"/>
  <c r="Z24" i="3" s="1"/>
  <c r="Y14" i="3"/>
  <c r="Z14" i="3" s="1"/>
  <c r="Y9" i="3"/>
  <c r="Z9" i="3" s="1"/>
  <c r="Y5" i="3"/>
  <c r="Z5" i="3" s="1"/>
  <c r="Y57" i="3"/>
  <c r="Y53" i="3"/>
  <c r="Z53" i="3" s="1"/>
  <c r="Y49" i="3"/>
  <c r="Z49" i="3" s="1"/>
  <c r="Y45" i="3"/>
  <c r="Y41" i="3"/>
  <c r="Y37" i="3"/>
  <c r="Y33" i="3"/>
  <c r="Y28" i="3"/>
  <c r="Y22" i="3"/>
  <c r="Z22" i="3" s="1"/>
  <c r="Y12" i="3"/>
  <c r="Y8" i="3"/>
  <c r="Z8" i="3" s="1"/>
  <c r="Y4" i="3"/>
  <c r="Z4" i="3" s="1"/>
  <c r="Y56" i="3"/>
  <c r="Y52" i="3"/>
  <c r="Y48" i="3"/>
  <c r="Y44" i="3"/>
  <c r="Y40" i="3"/>
  <c r="Y36" i="3"/>
  <c r="Y32" i="3"/>
  <c r="Y27" i="3"/>
  <c r="Z27" i="3" s="1"/>
  <c r="Y19" i="3"/>
  <c r="Y11" i="3"/>
  <c r="Y7" i="3"/>
  <c r="Z7" i="3" s="1"/>
  <c r="Y3" i="3"/>
  <c r="Z3" i="3" s="1"/>
  <c r="X15" i="2"/>
  <c r="X16" i="2"/>
  <c r="X17" i="2"/>
  <c r="X18" i="2"/>
  <c r="X19" i="2"/>
  <c r="X24" i="2"/>
  <c r="X25" i="2"/>
  <c r="X21" i="2"/>
  <c r="X26" i="2"/>
  <c r="X20" i="2"/>
  <c r="X13" i="2"/>
  <c r="X22" i="2"/>
  <c r="X11" i="2"/>
  <c r="X12" i="2"/>
  <c r="X23" i="2"/>
  <c r="X27" i="2"/>
  <c r="X28" i="2"/>
  <c r="X32" i="2"/>
  <c r="X31" i="2"/>
  <c r="X30" i="2"/>
  <c r="X29" i="2"/>
  <c r="X33" i="2"/>
  <c r="X3" i="2"/>
  <c r="X4" i="2"/>
  <c r="X5" i="2"/>
  <c r="X14" i="2"/>
  <c r="Y60" i="3" l="1"/>
  <c r="Y61" i="3" s="1"/>
  <c r="Z2" i="3"/>
</calcChain>
</file>

<file path=xl/comments1.xml><?xml version="1.0" encoding="utf-8"?>
<comments xmlns="http://schemas.openxmlformats.org/spreadsheetml/2006/main">
  <authors>
    <author>Leidy Johana Atehortua Alvarez</author>
  </authors>
  <commentList>
    <comment ref="Z32" authorId="0" shapeId="0">
      <text>
        <r>
          <rPr>
            <b/>
            <sz val="9"/>
            <color indexed="81"/>
            <rFont val="Tahoma"/>
            <family val="2"/>
          </rPr>
          <t>Leidy Johana Atehortua Alvarez:</t>
        </r>
        <r>
          <rPr>
            <sz val="9"/>
            <color indexed="81"/>
            <rFont val="Tahoma"/>
            <family val="2"/>
          </rPr>
          <t xml:space="preserve">
Adición por valor de $3,000,000 Total contrato $11,000,000</t>
        </r>
      </text>
    </comment>
    <comment ref="Z41" authorId="0" shapeId="0">
      <text>
        <r>
          <rPr>
            <b/>
            <sz val="9"/>
            <color indexed="81"/>
            <rFont val="Tahoma"/>
            <family val="2"/>
          </rPr>
          <t>Leidy Johana Atehortua Alvarez:</t>
        </r>
        <r>
          <rPr>
            <sz val="9"/>
            <color indexed="81"/>
            <rFont val="Tahoma"/>
            <family val="2"/>
          </rPr>
          <t xml:space="preserve">
Adición del contrato por valor de $100,000,000. Total Contrato $300,000,000</t>
        </r>
      </text>
    </comment>
  </commentList>
</comments>
</file>

<file path=xl/comments2.xml><?xml version="1.0" encoding="utf-8"?>
<comments xmlns="http://schemas.openxmlformats.org/spreadsheetml/2006/main">
  <authors>
    <author>Leidy Johana Atehortua Alvarez</author>
  </authors>
  <commentList>
    <comment ref="K1" authorId="0" shapeId="0">
      <text>
        <r>
          <rPr>
            <b/>
            <sz val="9"/>
            <color indexed="81"/>
            <rFont val="Tahoma"/>
            <charset val="1"/>
          </rPr>
          <t>Leidy Johana Atehortua Alvarez: Grupo DOS Este conjunto de empresas es conocido también como las Pyme, que conforman el 99 % del total de la industria en Colombia y para quienes se creó una versión simplificada de las NIIF plenas, denominadas NIIF para Pymes, de acuerdo con el Decreto 3022 de 2013.</t>
        </r>
        <r>
          <rPr>
            <sz val="9"/>
            <color indexed="81"/>
            <rFont val="Tahoma"/>
            <charset val="1"/>
          </rPr>
          <t xml:space="preserve">
</t>
        </r>
        <r>
          <rPr>
            <b/>
            <sz val="9"/>
            <color indexed="81"/>
            <rFont val="Tahoma"/>
            <family val="2"/>
          </rPr>
          <t>GRUPO TRES Esta directriz está enmarcada en el artículo 1 del decreto 2706 de 2012, en la que se especifica que los usuarios interesados en la información de las microempresas pueden tener una visión de la situación financiera y del desempeño de las mismas sin tener que recurrir a las NIIF plenas o a las NIIF para Pymes,</t>
        </r>
      </text>
    </comment>
  </commentList>
</comments>
</file>

<file path=xl/sharedStrings.xml><?xml version="1.0" encoding="utf-8"?>
<sst xmlns="http://schemas.openxmlformats.org/spreadsheetml/2006/main" count="3547" uniqueCount="825">
  <si>
    <t>DEPENDENCIA</t>
  </si>
  <si>
    <t>FECHA DE RECIBO</t>
  </si>
  <si>
    <t>PLATAFORMA</t>
  </si>
  <si>
    <t>MODALIDAD DE SELECCIÓN</t>
  </si>
  <si>
    <t>OBJETO</t>
  </si>
  <si>
    <t>VALOR PRESUPUESTO OFICIAL</t>
  </si>
  <si>
    <t>NO. CDP</t>
  </si>
  <si>
    <t>RUBRO</t>
  </si>
  <si>
    <t>CONCEPTO</t>
  </si>
  <si>
    <t>ESTADO</t>
  </si>
  <si>
    <t>OBSERVACIONES</t>
  </si>
  <si>
    <t>CONTRATISTA</t>
  </si>
  <si>
    <t>ABOGADO ESTRUCTURADOR</t>
  </si>
  <si>
    <t>TIPO/ CLASE</t>
  </si>
  <si>
    <t>CRONOGRAMA INICIAL</t>
  </si>
  <si>
    <t>FECHA PUBL. PROYECTO</t>
  </si>
  <si>
    <t>FECHA APERTURA PROCESO</t>
  </si>
  <si>
    <t>NOMBRE PROVEEDORES Q PRESENTARON OFERTA</t>
  </si>
  <si>
    <t>FECHA ADJUDICACIÓN O DECLARACIÓN DESIERTA</t>
  </si>
  <si>
    <t>No. CONTRATO</t>
  </si>
  <si>
    <t>FECHA FIRMA CONTRATO</t>
  </si>
  <si>
    <t>Vr. CONTRATO</t>
  </si>
  <si>
    <t>SAP</t>
  </si>
  <si>
    <t xml:space="preserve">FECHA DE ENTREGA A EJECUCIÓN </t>
  </si>
  <si>
    <t xml:space="preserve">PUBLICADO EN LA WEB  </t>
  </si>
  <si>
    <t>CARGO ORDENADOR GASTO- NOMBRE</t>
  </si>
  <si>
    <t>PROCESO N°
(LP-SAMC-SASI-CM-CD-MC)</t>
  </si>
  <si>
    <t xml:space="preserve">FECHA DE TRASLADO DE EVALUACIONES </t>
  </si>
  <si>
    <t xml:space="preserve"> No. CONTRATO </t>
  </si>
  <si>
    <t xml:space="preserve"> MODALIDAD DE SELECCIÓN </t>
  </si>
  <si>
    <t xml:space="preserve"> No. proceso </t>
  </si>
  <si>
    <t>CLASE DE CTO</t>
  </si>
  <si>
    <t>RESPONSABLE</t>
  </si>
  <si>
    <t>IDENTIFICACION</t>
  </si>
  <si>
    <t xml:space="preserve">No. CTO INTER                                                                                                            </t>
  </si>
  <si>
    <t xml:space="preserve">FUERZA </t>
  </si>
  <si>
    <t>VENCIMIENTO INTER</t>
  </si>
  <si>
    <t>VALOR INICIAL CONTRATO</t>
  </si>
  <si>
    <t>RP</t>
  </si>
  <si>
    <t>VALOR ADICIONES</t>
  </si>
  <si>
    <t xml:space="preserve">VALOR PAGADO </t>
  </si>
  <si>
    <t>SALDO</t>
  </si>
  <si>
    <t>REINTEGROS</t>
  </si>
  <si>
    <t>FECHA DE INICIO CONTRATO</t>
  </si>
  <si>
    <t>FECHA TERMINACION CONTRATO</t>
  </si>
  <si>
    <t>FECHA PREVISTA DE LIQUIDACION</t>
  </si>
  <si>
    <t>PRORROGAS</t>
  </si>
  <si>
    <t>ESTADO DEL CONTRATO</t>
  </si>
  <si>
    <t>FECHA NOTIFICACION</t>
  </si>
  <si>
    <t xml:space="preserve"> GARANTÍAS / TIPO DE GARANTÍA </t>
  </si>
  <si>
    <t>FECHA EXPEDICIÓN GARANTIAS</t>
  </si>
  <si>
    <t xml:space="preserve"> GARANTÍAS / ENTIDAD ASEGURADORA </t>
  </si>
  <si>
    <t>GARANTÍAS / NÚMERO DE LA GARANTÍA</t>
  </si>
  <si>
    <t xml:space="preserve"> GARANTÍAS / RIESGOS ASEGURADOS </t>
  </si>
  <si>
    <t>GARANTÍAS / PORCENTAJE ( % ) ASEGURADO</t>
  </si>
  <si>
    <t>GARANTÍAS / VALOR ASEGURADO</t>
  </si>
  <si>
    <t xml:space="preserve"> CODIGO SAP </t>
  </si>
  <si>
    <t xml:space="preserve"> OBSERVACIONES </t>
  </si>
  <si>
    <t xml:space="preserve"> ORFEO </t>
  </si>
  <si>
    <t>FECHA DE SUSCRIPCIÓN</t>
  </si>
  <si>
    <t>NOMBRE DEL ORDENADOR DEL GASTO O SU DELEGADO</t>
  </si>
  <si>
    <t>NÚMERO DE CÉDULA DEL ORDENADOR DEL GASTO O SU DELEGADO</t>
  </si>
  <si>
    <t>GARANTÍA
RIESGOS ASEGURADOS</t>
  </si>
  <si>
    <t>FECHA DE SUSCRIPCION DE LA ADICION</t>
  </si>
  <si>
    <t>FECHA DE SUSCRIPCIÓN DE LA PRÓRROGA</t>
  </si>
  <si>
    <t>CARGO DEL SUPERVISOR</t>
  </si>
  <si>
    <t>PORCENTAJE DE EJECUCIÓN CUANTITATIVA (%)</t>
  </si>
  <si>
    <t>ACTIVIDADES PRINCIALES (DESCRIBA LOS LUGARES ESPECIFICOS DE ACCIÓN DEL CONTRATO O CONVENIO O LA COMPRA DE LOS ELEMENTOS ESPECIFICOS)</t>
  </si>
  <si>
    <t>PORCENTAJE DE EJECUCIÓN CUALITATIVA (%)</t>
  </si>
  <si>
    <t>Grupo Catering</t>
  </si>
  <si>
    <t>Grupo Administrativo</t>
  </si>
  <si>
    <t>Grupo de Abastecimientos</t>
  </si>
  <si>
    <t>MINIMA CUANTÍA</t>
  </si>
  <si>
    <t>MENOR CUANTÍA</t>
  </si>
  <si>
    <t>SUBASTA INVERSA</t>
  </si>
  <si>
    <t>LICITACIÓN PÚBLICA</t>
  </si>
  <si>
    <t>ACUERDO MARCO DE PRECIOS</t>
  </si>
  <si>
    <t>MC 007-001-2020</t>
  </si>
  <si>
    <t>MC 007-002-2020</t>
  </si>
  <si>
    <t>SAMC 007-094-2019</t>
  </si>
  <si>
    <t>SAMC 007-083-2019</t>
  </si>
  <si>
    <t>SAMC 007-084-2019</t>
  </si>
  <si>
    <t>SAMC 007-085-2019</t>
  </si>
  <si>
    <t>SAMC 007-086-2019</t>
  </si>
  <si>
    <t>SASI 007-087-2019</t>
  </si>
  <si>
    <t>SASI 007-088-2019</t>
  </si>
  <si>
    <t>SASI 007-093-2019</t>
  </si>
  <si>
    <t>SASI 007-091-2019</t>
  </si>
  <si>
    <t>LP 007-095-2019</t>
  </si>
  <si>
    <t>MC 007-003-2020</t>
  </si>
  <si>
    <t>LP 007-089-2019</t>
  </si>
  <si>
    <t>SASI 007-090-2019</t>
  </si>
  <si>
    <t>SAMC 007-092-2019</t>
  </si>
  <si>
    <t>MC 007-005-2020</t>
  </si>
  <si>
    <t>MC 007-008-2020</t>
  </si>
  <si>
    <t>MC 007-009-2020</t>
  </si>
  <si>
    <t>SAMC 007-004-2020</t>
  </si>
  <si>
    <t>MC 007-010-2020</t>
  </si>
  <si>
    <t>SAAMP 007-011-2020</t>
  </si>
  <si>
    <t>SAAMP 007-012-2020</t>
  </si>
  <si>
    <t>SAAMP 007-013-2020</t>
  </si>
  <si>
    <t>SAAMP 007-014-2020</t>
  </si>
  <si>
    <t>MC 007-015-2020</t>
  </si>
  <si>
    <t>MC 007-016-2020</t>
  </si>
  <si>
    <t>MC 007-017-2020</t>
  </si>
  <si>
    <t>MC 007-018-2020</t>
  </si>
  <si>
    <t>MC 007-019-2020</t>
  </si>
  <si>
    <t>MC 007-020-2020</t>
  </si>
  <si>
    <t>SAMC 007-021-2020</t>
  </si>
  <si>
    <t>LEIDY JOHANA ATEHORTUA ALVAREZ</t>
  </si>
  <si>
    <t>JESUS DAVID VILLALBA MORENO</t>
  </si>
  <si>
    <t>PAGINA WEB /SECOP II</t>
  </si>
  <si>
    <t>TIENDA VIRTUAL DEL ESTADO COLOMBIANO /ACUERDO MARCO DE PRECIOS - Dotación de Vestuario de Calle III de</t>
  </si>
  <si>
    <t>TIENDA VIRTUAL DEL ESTADO COLOMBIANO /GRANDES SUPERFICIES</t>
  </si>
  <si>
    <t xml:space="preserve">SELECCIÓN ABREVIADA </t>
  </si>
  <si>
    <t>SELECCIÓN ABREVIADA</t>
  </si>
  <si>
    <t>CORONEL (RA) FREDDY QUINTERO OLIVEROS</t>
  </si>
  <si>
    <t>007-001-2020</t>
  </si>
  <si>
    <t>007-002-2020</t>
  </si>
  <si>
    <t>007-003-2020</t>
  </si>
  <si>
    <t>007-005-2020</t>
  </si>
  <si>
    <t>007-008-2020</t>
  </si>
  <si>
    <t>007-009-2020</t>
  </si>
  <si>
    <t>007-010-2020</t>
  </si>
  <si>
    <t>007-015-2020</t>
  </si>
  <si>
    <t>007-016-2020</t>
  </si>
  <si>
    <t>007-017-2020</t>
  </si>
  <si>
    <t>007-018-2020</t>
  </si>
  <si>
    <t>007-019-2020</t>
  </si>
  <si>
    <t>007-020-2020</t>
  </si>
  <si>
    <t>007-094-2019</t>
  </si>
  <si>
    <t>007-083-2019</t>
  </si>
  <si>
    <t>007-084-2019</t>
  </si>
  <si>
    <t>007-085-2019</t>
  </si>
  <si>
    <t>007-086-2019</t>
  </si>
  <si>
    <t>007-092-2019</t>
  </si>
  <si>
    <t>007-004-2020</t>
  </si>
  <si>
    <t>007-021-2020</t>
  </si>
  <si>
    <t>007-087-2019</t>
  </si>
  <si>
    <t>007-088-2019</t>
  </si>
  <si>
    <t>007-093-2019</t>
  </si>
  <si>
    <t>007-091-2019</t>
  </si>
  <si>
    <t>007-095-2019</t>
  </si>
  <si>
    <t>007-089-2019</t>
  </si>
  <si>
    <t>007-090-2019</t>
  </si>
  <si>
    <t>007-011-2020</t>
  </si>
  <si>
    <t>007-012-2020</t>
  </si>
  <si>
    <t>007-013-2020</t>
  </si>
  <si>
    <t>007-014-2020</t>
  </si>
  <si>
    <t>SUMINISTRO DE CARNE DE CERDO (BOLA DE PIERNA, TOCINO CARNUDO ) PARA ATENDER LOS COMEDORES DE TROPA DE LA JURISDICCIÓN DE LA REGIONAL ANTIOQUIA CHOCO Y OTRAS POSIBLES UNIDADES QUE LO REQUIERAN</t>
  </si>
  <si>
    <t>SUMINISTRO DE CARNE DE RES, (PALETERO, BOLA DE PIERNA, CARNE MOLIDA, CARNE PICADA GOULASH) PARA ATENDER LOS COMEDORES DE TROPA DE LA JURISDICCIÓN DE LA REGIONAL ANTIOQUIA CHOCO Y OTRAS POSIBLES UNIDADES QUE LO REQUIERAN</t>
  </si>
  <si>
    <t>SUMINISTRO DE GASEOSAS, AGUA Y MALTA CON DESTINO A LOS COMEDORES DE TROPA UBICADOS EN LA BR 4, BR-14, BR-15 Y BR-17, ADMINISTRADOS POR LA AGENCIA LOGÍSTICA DE LAS FUERZAS MILITARES REGIONAL ANTIOQUIA CHOCÓ Y OTRAS POSIBLES UNIDADES QUE LO REQUIERAN</t>
  </si>
  <si>
    <t>SUMINISTRO DE PRODUCTOS FRITOS PARA LOS COMEDORES DE TROPA DE LA BR-14 Y BR-15 ADMINISTRADOS POR LA AGENCIA LOGÍSTICA DE LAS FUERZAS MILITARES REGIONAL ANTIOQUIA CHOCÓ Y OTRAS POSIBLES UNIDADES QUE LO REQUIERAN</t>
  </si>
  <si>
    <t>SUMINISTRO DE PRODUCTOS FRITOS PARA LOS COMEDORES DE TROPA PERTENECIENTES A LA BR-17 ADMINISTRADOS POR LA AGENCIA LOGÍSTICA REGIONAL ANTIOQUIA CHOCO Y OTRAS POSIBLES UNIDADES QUE LO REQUIERAN</t>
  </si>
  <si>
    <t>SUMINISTRO DE GALLETAS DULCES Y SALADAS Y DEMÁS DULCES QUE SE LLEGASEN A NECESITAR CON DESTINO A LOS COMEDORES DE TROPA UBICADOS EN LA BR-4, BR-14, BR-15 Y BR-17 ADMINISTRADOS POR LA AGENCIA LOGÍSTICA DE LAS FUERZAS MILITARES REGIONAL ANTIOQUIA CHOCO Y OTRAS POSIBLES UNIDADES QUE LO REQUIERAN</t>
  </si>
  <si>
    <t xml:space="preserve">SUMINISTRO DE HUEVOS CON DESTINO A LOS COMEDORES DE TROPA DE LA BR-4, BR-14, BR-15 Y BR-17 ADMINISTRADOS POR LA AGENCIA LOGÍSTICA DE LAS FUERZAS MILITARES REGIONAL ANTIOQUIA CHOCO </t>
  </si>
  <si>
    <t>SUMINISTRO DE PESCADO PARA LOS COMEDORES DE TROPA ADMINISTRADOS POR LA AGENCIA LOGÍSTICA DE LAS FUERZAS MILITARES REGIONAL ANTIOQUIA CHOCÓ Y OTRAS POSIBLES UNIDADES QUE LO REQUIERAN</t>
  </si>
  <si>
    <t>SUMINISTRO DE LÁCTEOS Y SUS DERIVADOS, ENTRE OTROS, PARA LOS COMEDORES DE TROPA DE LA BR-4, BR-14, BR-15 Y BR-17 ADMINISTRADOS POR LA AGENCIA LOGÍSTICA REGIONAL ANTIOQUIA CHOCO Y OTRAS POSIBLES UNIDADES QUE LO REQUIERAN</t>
  </si>
  <si>
    <t>SUMINISTRO DE POLLO PARA LOS COMEDORES DE TROPA PERTENECIENTES A LA BR-4, BR-14, BR-15 Y BR-17 ADMINISTRADOS POR LA AGENCIA LOGÍSTICA REGIONAL ANTIOQUIA CHOCO Y OTRAS POSIBLES UNIDADES QUE LO REQUIERAN</t>
  </si>
  <si>
    <t>SUMINISTRO DE PRODUCTOS CÁRNICOS PROCESADOS CON DESTINO A LOS COMEDORES DE TROPA DE LA BR-04, BR-14, BR-15 Y BR-17 ADMINISTRADOS POR LA AGENCIA LOGÍSTICA DE LAS FUERZAS MILITARES REGIONAL ANTIOQUIA CHOCO Y OTRAS POSIBLES UNIDADES QUE LO REQUIERAN</t>
  </si>
  <si>
    <t>SUMINISTRO DE PRODUCTOS DE PANADERÍA PARA LOS COMEDORES DE TROPA PERTENECIENTES A LA BR-4, BR-14, BR-15 Y BR-17 ADMINISTRADOS POR LA AGENCIA LOGÍSTICA REGIONAL ANTIOQUIA CHOCO Y OTRAS POSIBLES UNIDADES QUE LO REQUIERAN</t>
  </si>
  <si>
    <t>SUMINISTRO DE AREPAS CON DESTINO A LOS COMEDORES DE TROPA ADMINISTRADOS POR LA AGENCIA LOGÍSTICA DE LAS FUERZAS MILITARES REGIONAL ANTIOQUIA CHOCO Y OTRAS POSIBLES UNIDADES QUE LO REQUIERAN</t>
  </si>
  <si>
    <t>SUMINISTRO DE FRUTAS Y VERDURAS CON DESTINO A LOS COMEDORES DE TROPA DE LA BR - 04, BR-14, BR – 15 Y BR - 17 ADMINISTRADOS POR LA AGENCIA LOGÍSTICA DE LAS FUERZAS MILITARES REGIONAL ANTIOQUIA CHOCÓ Y OTRAS POSIBLES UNIDADES QUE LO REQUIERAN</t>
  </si>
  <si>
    <t>SUMINISTRO DE GAS PROPANO CON DESTINO A LOS COMEDORES DE TROPA DE LA BR-4, BR-14, BR-15 Y BR-17 ADMINISTRADOS POR LA AGENCIA LOGÍSTICA DE LAS FUERZAS MILITARES REGIONAL ANTIOQUIA CHOCÓ Y OTRAS POSIBLES UNIDADES QUE LO REQUIERAN</t>
  </si>
  <si>
    <t>SUMINISTRO DE PRODUCTOS DE PANADERÍA PARA LOS COMEDORES DE TROPA DE LA BR-17 DE LA AGENCIA LOGÍSTICA DE LAS FUERZAS MILITARES REGIONAL ANTIOQUIA CHOCÓ Y OTRAS POSIBLES UNIDADES QUE LO REQUIERAN</t>
  </si>
  <si>
    <t>SUMINISTRO DE VALES DE ALIMENTACIÓN PARA SER ENTREGADOS A LOS SOLDADOS EN LOS DIFERENTES COMEDORES DE TROPA ADMINISTRADOS POR LA REGIONAL ANTIOQUIA-CHOCO</t>
  </si>
  <si>
    <t>PRESTACIÓN DEL SERVICIO PREVENTIVO Y CORRECTIVO DE FUMIGACIÓN, DESINSECTACIÓN, DESRATIZACIÓN Y CONTROL DE ROEDORES Y MARSUPIALES DENTRO DE LAS INSTALACIONES, PRODUCTOS, MAQUINARIA , EQUIPOS TECNOLÓGICOS, MUEBLES Y ENSERES,  ENTRE OTROS. COMO TAMBIÉN LA INMUNIZACIÓN, DESINFECCIÓN DE AMBIENTES, LAVADO Y LIMPIEZA CON DESINFECCIÓN Y MANTENIMIENTO DE LOS TANQUES DE ALMACENAMIENTO DE  AGUA POTABLE EN LAS UNIDADES DE NEGOCIO Y OFICINAS DE LA REGIONAL ANTIOQUIA CHOCÓ</t>
  </si>
  <si>
    <t>PRESTACIÓN DEL SERVICIO PARA LA REALIZACIÓN DE EXÁMENES OCUPACIONALES DE INGRESO, SERVICIO DE VACUNACIÓN, RETIRO Y/O PERIÓDICOS AL PERSONAL DE PLANTA DE LA REGIONAL ANTIOQUÍA-CHOCÓ DE LA AGENCIA LOGÍSTICA DE LAS FUERZAS MILITARES EN LA ESTRELLA ANTIOQUIA</t>
  </si>
  <si>
    <t>SUMINISTRO DE HELADO PARA LOS COMEDORES DE TROPA PERTENECIENTES A LA BR-4, BR-14, BR-15 Y BR-17 ADMINISTRADOS POR LA AGENCIA LOGÍSTICA REGIONAL ANTIOQUIA CHOCO Y OTRAS POSIBLES UNIDADES QUE LO REQUIERAN</t>
  </si>
  <si>
    <t>SUMINISTRO DE PRODUCTOS DE LIMPIEZA Y DESINFECCIÓN PARA LAS UNIDADES DE LA REGIONAL ANTIOQUIA-CHOCÓ DE LA AGENCIA LOGÍSTICA DE LAS FUERZAS MILITARES</t>
  </si>
  <si>
    <t>SUMINISTRO DE BOLSAS DE MUESTREO ESTÉRILES IDEALES PARA TRANSPORTE Y ALMACENAMIENTO DE MUESTRAS SÓLIDO, SEMISÓLIDO Y LÍQUIDO (ZIPLOCK) Y SURTIDOS DE ADHESIVOS PARA LAS MUESTRAS MICROBIOLÓGICAS PARA LOS COMEDORES DE TROPA ADMINISTRADOS POR LA REGIONAL ANTIOQUIA-CHOCO</t>
  </si>
  <si>
    <t>PRESTACIÓN DE SERVICIOS PARA REALIZAR LOS ANÁLISIS MICROBIOLÓGICOS, FISICOQUÍMICOS DE AGUA Y ALIMENTOS PARA LOS COMEDORES DE TROPA LA BR-4, BR-14, BR-15 Y BR-17 Y ANÁLISIS MICROBIOLÓGICOS DE AMBIENTES PARA LOS CADS</t>
  </si>
  <si>
    <t xml:space="preserve">ADQUISICIÓN DE VESTUARIO DE LABOR PARA EL PERSONAL ADMINISTRATIVO Y OPERATIVO QUE CONFORMA LA PLANTA PERMANENTE DE LA AGENCIA LOGÍSTICA DE LAS FUERZAS MILITARES REGIONAL ANTIOQUIA-CHOCÓ - Vestuario Dama </t>
  </si>
  <si>
    <t>ADQUISICIÓN DE VESTUARIO DE LABOR PARA EL PERSONAL ADMINISTRATIVO Y OPERATIVO QUE CONFORMA LA PLANTA PERMANENTE DE LA AGENCIA LOGÍSTICA DE LAS FUERZAS MILITARES REGIONAL ANTIOQUIA-CHOCÓ - Vestuario Caballero</t>
  </si>
  <si>
    <t>ADQUISICIÓN DE VESTUARIO DE LABOR PARA EL PERSONAL ADMINISTRATIVO Y OPERATIVO QUE CONFORMA LA PLANTA PERMANENTE DE LA AGENCIA LOGÍSTICA DE LAS FUERZAS MILITARES REGIONAL ANTIOQUIA-CHOCÓ - Calzado Dama</t>
  </si>
  <si>
    <t>ADQUISICIÓN DE VESTUARIO DE LABOR PARA EL PERSONAL ADMINISTRATIVO Y OPERATIVO QUE CONFORMA LA PLANTA PERMANENTE DE LA AGENCIA LOGÍSTICA DE LAS FUERZAS MILITARES REGIONAL ANTIOQUIA-CHOCÓ - Calzado Caballero</t>
  </si>
  <si>
    <t>SUMINISTRO DE VESTUARIO DE LABOR Y EPP, PARA EL PERSONAL QUE LABORA COMO AUXILIAR DE COCINA EN LA AGENCIA LOGÍSTICA DE LAS FUERZAS MILITARES EN LA REGIONAL ANTIOQUIA-CHOCÓ</t>
  </si>
  <si>
    <t>PRESTACIÓN DE SERVICIOS PARA LA REALIZACIÓN DE EXÁMENES OCUPACIONALES DE INGRESO, RETIRO Y/O PERIÓDICOS AL PERSONAL DE PLANTA DE LA REGIONAL ANTIOQUÍA-CHOCÓ DE LA AGENCIA LOGÍSTICA DE LAS FUERZAS MILITARES EN LA SEDE DE CAREPA, URABÁ- ANTIOQUIA</t>
  </si>
  <si>
    <t>REALIZACIÓN DE EXÁMENES OCUPACIONALES DE INGRESO, SERVICIO DE VACUNACIÓN, RETIRO Y/O PERIÓDICOS AL PERSONAL DE PLANTA DE LA REGIONAL ANTIOQUÍA-CHOCÓ DE LA AGENCIA LOGÍSTICA DE LAS FUERZAS MILITARES EN PUERTO BERRIO, ANTIOQUIA</t>
  </si>
  <si>
    <t>ADQUISICIÓN DE LLANTAS PARA EL PARQUE AUTOMOTOR ASIGNADO A LA REGIONAL ANTIOQUIA–CHOCÓ DE LA AGENCIA LOGÍSTICA DE LAS FUERZAS MILITARES</t>
  </si>
  <si>
    <t>SUMINISTRO DE ACEITE MEZCLA EN LITRO, PARA LAS UNIDADES DE LA BR4 Y BR 14, ATENDIDAS POR LOS  CADS DE MEDELLÍN Y PUERTO BERRIO DE LA AGENCIA LOGÍSTICA DE LAS FUERZAS MILITARES REGIONAL ANTIOQUIA CHOCÓ</t>
  </si>
  <si>
    <t>SUMINISTRO DE ACEITE MEZCLA EN LITRO, PARA LAS UNIDADES DE LA BR17 ATENDIDAS POR EL CADS DE CAREPA DE LA AGENCIA LOGÍSTICA DE LAS FUERZAS MILITARES REGIONAL ANTIOQUIA CHOCÓ</t>
  </si>
  <si>
    <t>SUMINISTRO DE VÍVERES SECOS, FRESCOS, LÁCTEOS Y SUS DERIVADOS, BEBIDAS NO ALCOHÓLICAS, AGUA, REFRESCOS, JUGOS, PRODUCTOS DE  PANADERÍA Y DERIVADOS, CONFITERÍA, LÍNEA DE MECATOS, LÍNEA DE ASEO PERSONAL Y HOGAR  ENTRE OTROS PRODUCTOS QUE LLEGAREN A NECESITARSE CON OCASIÓN DE LA SUSCRIPCIÓN DE CONTRATOS INTERADMINISTRATIVOS, CONVENIOS, ACTAS Y/O ACUERDOS PARA LAS ENTIDADES ADSCRITAS AL MINISTERIO DE DEFENSA Y OTRAS ENTIDADES DEL ESTADO</t>
  </si>
  <si>
    <t xml:space="preserve">A-05-01-01-002-001 </t>
  </si>
  <si>
    <t>CARNE, PESCADO, FRUTAS, HORTALIZAS, ACEITES Y GRASAS</t>
  </si>
  <si>
    <t>A-05-01-01-002-004</t>
  </si>
  <si>
    <t>BEBIDAS</t>
  </si>
  <si>
    <t>A-05-01-01-002-003</t>
  </si>
  <si>
    <t>PRODUCTOS DE MOLINERÍA, ALMIDONES Y PRODUCTOS DERIVADOS DEL ALMIDÓN; OTROS PRODUCTOS ALIMENTICIOS</t>
  </si>
  <si>
    <t>A-05-01-01-000-002</t>
  </si>
  <si>
    <t>ANIMALES VIVOS Y PRODUCTOS ANIMALLES (EXCEPTO LA CARNE)</t>
  </si>
  <si>
    <t>A-05-01-01-000-004</t>
  </si>
  <si>
    <t>PESCADO Y OTROS PRODUCTOS DE PESCA</t>
  </si>
  <si>
    <t xml:space="preserve">A-05-01-01-002-002 </t>
  </si>
  <si>
    <t>PRODUCTOS LÁCTEOS</t>
  </si>
  <si>
    <t>A-05-01-01-000-001</t>
  </si>
  <si>
    <t>PRODUCTOS DE LA AGRICULTURA Y LA HORTICULTURA</t>
  </si>
  <si>
    <t>A-05-01-01-003-003</t>
  </si>
  <si>
    <t>PRODUCTOS DE HORNOS DE COQUE, PRODUCTOS DE REFINACIÓN DE PETROLEO Y COMBUSTIBLE NUCLEAR</t>
  </si>
  <si>
    <t>A-05-01-01-003-002</t>
  </si>
  <si>
    <t>PASTA O PULPA, PAPEL Y PRODUCTOS DE PAPEL IMPRESO Y ARTICULOS RELACIONADOS</t>
  </si>
  <si>
    <t>A-05-01-02-009-004
A-02-02-02-009-004</t>
  </si>
  <si>
    <t>SERVICIOS DE ALCANTARILLADO, RECOLECCIÓN, TRATAMIENTO Y DISPOSICIÓN DE DESECHOS Y OTROS SERVICIOS DE SANEAMIENTO AMBIENTAL</t>
  </si>
  <si>
    <t xml:space="preserve">A-02-02-02-009 </t>
  </si>
  <si>
    <t>SERVICIOS PARA EL CUIDADO DE LA SALUD HUMANA Y SERVICIOS SOCIALES.</t>
  </si>
  <si>
    <t>PRODUCTOS LACTEOS Y OVOPRODUCTOS</t>
  </si>
  <si>
    <t>A-05-01-01-003-005</t>
  </si>
  <si>
    <t xml:space="preserve">OTROS PRODUCTOS QUIMICOS, FIBRAS ARTIFICIALES </t>
  </si>
  <si>
    <t>A-05-01-01-003-006</t>
  </si>
  <si>
    <t>PRODUCTOS DE CAUCHO Y PLASTICOS</t>
  </si>
  <si>
    <t>A-05-01-02-009-003</t>
  </si>
  <si>
    <t xml:space="preserve">BOLMU BOLSAS DE MUESTREO, REACTIVOS Y ANALISIS MICROBIOLOGICO </t>
  </si>
  <si>
    <t xml:space="preserve">A-02-02-01-002-008 </t>
  </si>
  <si>
    <t xml:space="preserve">DOTACIÓN PRENDAS DE VESTIR Y CALZADO 
</t>
  </si>
  <si>
    <t xml:space="preserve">A-05-01-01-002-008 
A-02-02-01-002-008 </t>
  </si>
  <si>
    <t xml:space="preserve">TEJIDO DE PUNTO O GANCHILLO, PRENDAS DE VESTIR.
DOTACIÓN PRENDAS DE VESTIR Y CALZADO
</t>
  </si>
  <si>
    <t xml:space="preserve">A-02-02-01-003-006 </t>
  </si>
  <si>
    <t xml:space="preserve">PRODUCTOS DE CAUCHO Y PLÁSTICOS </t>
  </si>
  <si>
    <t xml:space="preserve">PESCADO, FRUTAS, HORTALIZAS, ACEITES Y GRASAS </t>
  </si>
  <si>
    <t xml:space="preserve">A-05-01-01-002-003 </t>
  </si>
  <si>
    <t xml:space="preserve">PRODUCTOS DE MOLINERÍA, ALMIDONES Y PRODUCTOS DERIVADOS DEL ALMIDÓN; OTROS PRODUCTOS ALIMENTICIOS  </t>
  </si>
  <si>
    <t>FECHA CIERRE (PRESENTACIÓN OFERTAS)</t>
  </si>
  <si>
    <t>007-006-2020</t>
  </si>
  <si>
    <t>007-007-2020</t>
  </si>
  <si>
    <t>MC 007-006-2020</t>
  </si>
  <si>
    <t>MC 007-007-2020</t>
  </si>
  <si>
    <t>007-022-2020</t>
  </si>
  <si>
    <t>007-023-2020</t>
  </si>
  <si>
    <t xml:space="preserve">AGROMAYOR COMERCIALIZADORA GANADERA S.A.S </t>
  </si>
  <si>
    <t>SIN OBSERVACIONES</t>
  </si>
  <si>
    <t>DEL 24 AL 27 DE ENERO DE 2020</t>
  </si>
  <si>
    <t xml:space="preserve">DISTRIBUIDORA ANTIOQUEÑA DE VERDURAS </t>
  </si>
  <si>
    <t>DEL 28 AL 31 DE ENERO DE 2020</t>
  </si>
  <si>
    <t>MAZO RODRIGUEZ ANA LUCIA / RICURAS DE LUCY</t>
  </si>
  <si>
    <t xml:space="preserve">VEGA DE LEON CARMEN NELSY / DELISABORES Y ALGO MAS DE URABA </t>
  </si>
  <si>
    <t>DISTRIBUIDORA ANTIOQUEÑA DE VERDURAS / ANGELA MARIA MARTINEZ MEJÍA</t>
  </si>
  <si>
    <t>OROZCO MORALES HÉCTOR FERNANDO / CENTRAL DE CARNES BRANGUS REAL NIT 708102891</t>
  </si>
  <si>
    <t xml:space="preserve">EL ZARZAL S.A. </t>
  </si>
  <si>
    <t>DEL 27 AL 29 DE ENERO DE 2020</t>
  </si>
  <si>
    <t xml:space="preserve">OROZCO MORALES HÉCTOR FERNANDO / CENTRAL DE CARNES BRANGUS REAL </t>
  </si>
  <si>
    <t>DEL 27 AL 30 DE ENERO DE 2020</t>
  </si>
  <si>
    <t xml:space="preserve">COMESTIBLES DAN S.A.
COLTRADE INVERSIONES S.A.S.  
</t>
  </si>
  <si>
    <t>DEL 30 DE ENERO DE 2020 AL 3 DE FEBRERO 2020</t>
  </si>
  <si>
    <t xml:space="preserve">SE PRESENTARON OBSERVACIONES Y LOS COMITÉS ESTRCUTURADORES DIERON RESPUESTA A LAS MISMAS </t>
  </si>
  <si>
    <t>SE PRESENTÓ UNA OBSERVACIÓN Y LOS COMITÉS ESTRCUTURADORES DIERON RESPUESTA A LA MISMA</t>
  </si>
  <si>
    <t xml:space="preserve">ASOCIACIÓN NACIONAL ACCIÓN SOCIAL EJERCITO COLOMBIA-ANASE </t>
  </si>
  <si>
    <t>DEL 31 DE ENERO DE 2020 AL 7 DE FEBRERO 2020</t>
  </si>
  <si>
    <t xml:space="preserve">COMERCIAL MAXIAREPAS S.A.S </t>
  </si>
  <si>
    <t>DEL  7 AL 10 DE FEBRERO 2020</t>
  </si>
  <si>
    <t xml:space="preserve">COMERCIALIZADORA CENTRO ORIENTE S.A. E.S.P </t>
  </si>
  <si>
    <t>DEL 7 AL 12 DE FEBRERO 2020</t>
  </si>
  <si>
    <t>MONASTERIO LA VISITACIÓN DE SANTA MARIA</t>
  </si>
  <si>
    <t>DEL 28 AL 31 DE ENERO 2020</t>
  </si>
  <si>
    <t>COMPÍLER S.A.S
PAPELERIA Y LITOGRAFIA SKRYBE/ VARGAS LUIS FERNANDO
MARTA PATRICIA NOROÑA TAMAYO
CONTROL T GRUPO EMPRESARIAL S.A.S.</t>
  </si>
  <si>
    <t>DEL 19 AL 20 DE FEBRERO DE 2020</t>
  </si>
  <si>
    <t xml:space="preserve">FUMI SPRAY 
FUMIGACIONES Y EXTINTORES LA COBRA S.A.S
ECOCONTROLES </t>
  </si>
  <si>
    <t>DEL 21 AL 24 DE FEBRERO DE 2020</t>
  </si>
  <si>
    <t xml:space="preserve">COLOMBIA SALUDABLE
IPS FIRMEDICA S.A.S. 
LABORA VITAL IPS S.A.S.
SALUD VITAL Y RIESGOS PROFESIONALES IPS SAS 
SERVICIOS MÉDICOS SAN IGNACIO S.A.S.  </t>
  </si>
  <si>
    <t>DEL 25 AL 26 DE FEBRERO DE 2020</t>
  </si>
  <si>
    <t xml:space="preserve">
COLOMBINA S.A.  
</t>
  </si>
  <si>
    <t>DEL 24 AL 27 DE FEBRERO DE 2020</t>
  </si>
  <si>
    <t>LIDETEC
MULTIQUIMICOS
BIOQUIMAT</t>
  </si>
  <si>
    <t>DEL 24 AL 26 DE FEBRERO DE 2020</t>
  </si>
  <si>
    <t xml:space="preserve">MANUFACTURAS CAPITEX S.A.S
COMERCIAL VECTOR S.A.S. 
FERROSERVICE S.A.S 
FLEXOGRAFICAS.COM S.A.S. 
GRUPO EMPRESARIAL GLOBAL COMUNICACIONES S.A.S-COMUNICADOR SOCIAL 
NOREÑA TAMAYO MARTA PATRICIA / IMPRESMED 
PLÁSTICOS JD S.A.S.  
MONTOYA FONNEGRA WILLIAM ALBERTO/ PLASTIKEBRI </t>
  </si>
  <si>
    <t>DEL 24 AL 25 DE FEBRERO DE 2020</t>
  </si>
  <si>
    <t>CONTROL Y GESTIÓN AMBIENTAL S.A.S
LABORATORIO UNIDSALUD SAS</t>
  </si>
  <si>
    <t>DEL 26 AL 27 DE FEBRERO DE 2020</t>
  </si>
  <si>
    <t xml:space="preserve">C I WARRIORS COMPANY S.A.S.
CELMY LTDA
CONFECCIONES PAEZ S.A.
INVERSIONES SARHEM DE COLOMBIA S.A.S. 
VENEGAS VALLEJO INVERSIONES S.A.S. 
YUBARTA </t>
  </si>
  <si>
    <t>DEL 03 AL 4 DE FEBRERO DE 2020</t>
  </si>
  <si>
    <t xml:space="preserve">UNION TEMPORAL HERMANOS BLANCO
INVERSIONES SARHEM DE COLOMBIA S.A.S
YUBARTA 
CONFECCIONES PAEZ S.A.
</t>
  </si>
  <si>
    <t xml:space="preserve">DOTACIONES INTEGRALES S.A.S. 
SPARTA SHOES S.A.S.
CI WARRIORS COMPANY S.A.S.
UNION TEMPORAL HERMANOS BLANCO
INVERSIONES SARHEM DE COLOMBIA S.A.S
CONFECCIONES PAEZ S.A.
UNION TEMPORAL CALZADO 2019
</t>
  </si>
  <si>
    <t xml:space="preserve">DOTACIONES INTEGRALES S.A.S. 
SPARTA SHOES S.A.S.
BACET GROUP S.A.S. 
UNION TEMPORAL HERMANOS BLANCO
INVERSIONES SARHEM DE COLOMBIA S.A.S
CONFECCIONES PAEZ S.A.
UNION TEMPORAL CALZADO 2019
</t>
  </si>
  <si>
    <t>PROSALUD S.A.S.</t>
  </si>
  <si>
    <t>IPS SALUD ANTIOQUIA LTDA</t>
  </si>
  <si>
    <t>CENCOSUD COLOMBIA S.A.
PANAMERICANA LIBRERÍA Y PAPELERÍA S.A.</t>
  </si>
  <si>
    <t>COLTRADE INVERSIONES S.A.S. 
ANGELA MARTINEZ MEJÍA / DISTRIBUIDORA ANTIOQUEÑA DE VERDURAS 
C.I. EMPAQUETADORA DEL NORTE S.A.S</t>
  </si>
  <si>
    <t>DEL 02 AL 03 DE FEBRERO DE 2020</t>
  </si>
  <si>
    <t xml:space="preserve">
AGROMAYOR COMERCIALIZADORA GANADERA SAS
</t>
  </si>
  <si>
    <t>COMERCIAL MAXIAREPAS S.A.S.</t>
  </si>
  <si>
    <t xml:space="preserve">COMPILER S.A.S. </t>
  </si>
  <si>
    <t>ECOCONTROLES</t>
  </si>
  <si>
    <t>IPS FIRMÉDICA S.A.S.</t>
  </si>
  <si>
    <t>COLOMBINA S.A</t>
  </si>
  <si>
    <t>LIDETEC S.A.S.</t>
  </si>
  <si>
    <t>IMPRESMED PUBLICIDAD</t>
  </si>
  <si>
    <t>CONTROL Y GESTIÓN AMBIENTAL S.A.S.</t>
  </si>
  <si>
    <t>AGROMAYOR COMERCIALIZADORA GANADERA SAS</t>
  </si>
  <si>
    <t>DISTRIBUIDORA ANTIOQUEÑA DE VERDURAS / ÁNGELA MARIA MARTINEZ MEJÍA</t>
  </si>
  <si>
    <t>DELISABORES Y ALGO MÁS DE URABÁ</t>
  </si>
  <si>
    <t>CENTRAL DE CARNES BRANGUS REAL</t>
  </si>
  <si>
    <t>EL ZARZAL S.A.</t>
  </si>
  <si>
    <t>CENTRAL DE CARNES BRANGUS REAL /OROZCO MORALES HÉCTOR FERNANDO</t>
  </si>
  <si>
    <t xml:space="preserve">COMESTIBLES DAN S.A. </t>
  </si>
  <si>
    <t xml:space="preserve">IPS FIRMEDICA S.A.S. </t>
  </si>
  <si>
    <t>LIDETEC</t>
  </si>
  <si>
    <t xml:space="preserve">NOREÑA TAMAYO MARTA PATRICIA / IMPRESMED </t>
  </si>
  <si>
    <t>CONTROL Y GESTIÓN AMBIENTAL S.A.S</t>
  </si>
  <si>
    <t>EN PROCESO DE SELECCIÓN</t>
  </si>
  <si>
    <t>SUMINISTRO</t>
  </si>
  <si>
    <t>PRESTACIÓN DE SERVICIOS</t>
  </si>
  <si>
    <t>007-007-2019</t>
  </si>
  <si>
    <t>007-006-2019</t>
  </si>
  <si>
    <t>055-DIADQ-DIPER-2019</t>
  </si>
  <si>
    <t>EJERCITO NACIONAL DE COLOMBIA</t>
  </si>
  <si>
    <t>ASOCIACIÓN NACIONAL ACCIÓN SOCIAL EJERCITO COLOMBIA - ANASE</t>
  </si>
  <si>
    <t>COMERCIALIZADORA CENTRO ORIENTE S A E S P</t>
  </si>
  <si>
    <t>EN EJECUCIÓN</t>
  </si>
  <si>
    <t xml:space="preserve">SINDY KATHERINE JIMENEZ FORONDA </t>
  </si>
  <si>
    <t>SHIRLEY NATALIA JIMENEZ LOPERA</t>
  </si>
  <si>
    <t>LEIDY JOHANA GARZON HERRERA</t>
  </si>
  <si>
    <t xml:space="preserve">SEGUROS DEL ESTADO S.A.S. </t>
  </si>
  <si>
    <t xml:space="preserve">11-44-101148170 </t>
  </si>
  <si>
    <t>CUMPLIMIENTO 
CALIDAD DE LOS BIENES 
PAGO DE SALARIOS</t>
  </si>
  <si>
    <t>CUMPLIMIENTO 10%
CALIDAD DE LOS BIENES 10%
PAGO DE SALARIOS 5%</t>
  </si>
  <si>
    <t>CUMPLIMIENTO $3.000.000
CALIDAD DE LOS BIENES $3.000.000
PAGO DE SALARIOS $1.500.000</t>
  </si>
  <si>
    <t xml:space="preserve">11-44-101148169 </t>
  </si>
  <si>
    <t>CUMPLIMIENTO 20%
CALIDAD DE LOS BIENES 20%
PAGO DE SALARIOS 5%</t>
  </si>
  <si>
    <t>CUMPLIMIENTO $10.000.000
CALIDAD DE LOS BIENES $10.000.000
PAGO DE SALARIOS $2.500.000</t>
  </si>
  <si>
    <t>ASEGURADORA SOLIDARIA</t>
  </si>
  <si>
    <t>496-47-994000012527</t>
  </si>
  <si>
    <t>CUMPLIMIENTO 30%
CALIDAD DE LOS BIENES 30%
PAGO DE SALARIOS 5%</t>
  </si>
  <si>
    <t>CUMPLIMIENTO $120,000,000
CALIDAD DE LOS BIENES  $120,000,000
PAGO DE SALARIOS  $20,000,000</t>
  </si>
  <si>
    <t>65-44-101180918</t>
  </si>
  <si>
    <t>CUMPLIMIENTO 20%
CALIDAD DE LOS BIENES 30%
PAGO DE SALARIOS 5%</t>
  </si>
  <si>
    <t>CUMPLIMIENTO $62.000.000
CALIDAD DE LOS BIENES  $93.000.000
PAGO DE SALARIOS  $15.500.000</t>
  </si>
  <si>
    <t>550-47-994000012793</t>
  </si>
  <si>
    <t>CUMPLIMIENTO $44.000.000
CALIDAD DE LOS BIENES  $66.000.000
PAGO DE SALARIOS  $11.000.000</t>
  </si>
  <si>
    <t>496-47-994000012528</t>
  </si>
  <si>
    <t>CUMPLIMIENTO $22.199.571
CALIDAD DE LOS BIENES  $33.299.357
PAGO DE SALARIOS  $5.549.893</t>
  </si>
  <si>
    <t>496-47-994000012530</t>
  </si>
  <si>
    <t>CUMPLIMIENTO $68.000.000
CALIDAD DE LOS BIENES  $102.000.000
PAGO DE SALARIOS  $17.000.000</t>
  </si>
  <si>
    <t xml:space="preserve">LIBERTY SEGUROS </t>
  </si>
  <si>
    <t>CUMPLIMIENTO $114.000.000
CALIDAD DE LOS BIENES   $114.000.000
PAGO DE SALARIOS  $19.000.000</t>
  </si>
  <si>
    <t xml:space="preserve">SURAMERICANA </t>
  </si>
  <si>
    <t>2559411-1</t>
  </si>
  <si>
    <t>CUMPLIMIENTO $190.500.000
CALIDAD DE LOS BIENES    $190.500.000
PAGO DE SALARIOS  $31.750.000</t>
  </si>
  <si>
    <t>2560226-7</t>
  </si>
  <si>
    <t>CUMPLIMIENTO $351.000.000
CALIDAD DE LOS BIENES $351.000.000
PAGO DE SALARIOS$ 58.500.000</t>
  </si>
  <si>
    <t>2563005-1</t>
  </si>
  <si>
    <t>CUMPLIMIENTO $231.000.000
CALIDAD DE LOS BIENES  $231.000.000
PAGO DE SALARIOS  $38.500.000</t>
  </si>
  <si>
    <t>CUMPLIMIENTO $300,000,000
CALIDAD DE LOS BIENES  $300,000,000
PAGO DE SALARIOS  $50,000,000</t>
  </si>
  <si>
    <t xml:space="preserve">2564675-9 </t>
  </si>
  <si>
    <t>CUMPLIMIENTO $3.600.000
CALIDAD DE LOS BIENES  $3.600.000
PAGO DE SALARIOS  $1.800.000</t>
  </si>
  <si>
    <t>496-47-994000012562</t>
  </si>
  <si>
    <t>CUMPLIMIENTO $390.000.000
CALIDAD DE LOS BIENES  $390.000.000
PAGO DE SALARIOS  $65.000.000</t>
  </si>
  <si>
    <t>21-44-101318122</t>
  </si>
  <si>
    <t>CUMPLIMIENTO 20%
CALIDAD DE LOS BIENES 10%
PAGO DE SALARIOS 5%</t>
  </si>
  <si>
    <t>CUMPLIMIENTO $19.700.000
CALIDAD DE LOS BIENES  $9.850.0000
PAGO DE SALARIOS  $4.925.000</t>
  </si>
  <si>
    <t>CUMPLIMIENTO $14.600.000
CALIDAD DE LOS BIENES  $14.600.000
PAGO DE SALARIOS  $3.650.000</t>
  </si>
  <si>
    <t>580-47-994000057503</t>
  </si>
  <si>
    <t>CUMPLIMIENTO $2.000.000
CALIDAD DE LOS BIENES  $2.000.000
PAGO DE SALARIOS  $1.000.000</t>
  </si>
  <si>
    <t>CUMPLIMIENTO 
CALIDAD DEL SERVICIO
PAGO DE SALARIOS</t>
  </si>
  <si>
    <t>CUMPLIMIENTO $5.160.000
CALIDAD del SERVICIO  $5.160.000
PAGO DE SALARIOS  $2.580.000</t>
  </si>
  <si>
    <t>CONTRATO DE SEGURO</t>
  </si>
  <si>
    <t>CUMPLIMIENTO $1.300.000
CALIDAD DE LOS BIENES  $1.300.000
PAGO DE SALARIOS  $650.000</t>
  </si>
  <si>
    <t>CUMPLIMIENTO $10.754.285
CALIDAD DE LOS BIENES  $21.508.570
PAGO DE SALARIOS  $2.688.571</t>
  </si>
  <si>
    <t>CUMPLIMIENTO $34.500.000
CALIDAD DE LOS BIENES  $34.500.000
PAGO DE SALARIOS  $5.750.00</t>
  </si>
  <si>
    <t>CUMPLIMIENTO $800,000
CALIDAD del SERVICIO  $800,000
PAGO DE SALARIOS  $400,000</t>
  </si>
  <si>
    <t>CUMPLIMIENTO $6.600.000
CALIDAD del SERVICIO  $6.600.000
PAGO DE SALARIOS $1.650.000</t>
  </si>
  <si>
    <t>CUMPLIMIENTO 20%
CALIDAD DE LOS BIENES 40%
PAGO DE SALARIOS 5%</t>
  </si>
  <si>
    <t>NO APLICA</t>
  </si>
  <si>
    <t>PROFESIONAL DE DEFENSA</t>
  </si>
  <si>
    <t>MC 007-022-2020</t>
  </si>
  <si>
    <t>MC 007-027-2020</t>
  </si>
  <si>
    <t>MC 007-028-2020</t>
  </si>
  <si>
    <t>MC 007-029-2020</t>
  </si>
  <si>
    <t>MC 007-31-2020</t>
  </si>
  <si>
    <t>MC 007-032-2020</t>
  </si>
  <si>
    <t>MC 007-033-2020</t>
  </si>
  <si>
    <t>MC 007-034-2020</t>
  </si>
  <si>
    <t>SAMC 007-035-2020</t>
  </si>
  <si>
    <t>MC 007-036-2020</t>
  </si>
  <si>
    <t>ADQUISICIÓN Y SUMINISTRO DE ELEMENTOS DE ASEO, LIMPIEZA Y CAFETERÍA PARA LA AGENCIA LOGÍSTICA DE LAS FUERZAS MILITARES DE LA REGIONAL ANTIOQUIA CHOCÓ</t>
  </si>
  <si>
    <t>SUMINISTRO DE TÓNER E INSUMOS DE IMPRESIÓN Y COPIADO, PARA LA REGIONAL ANTIOQUIA-CHOCÓ DE LA AGENCIA LOGÍSTICA DE LAS FUERZAS MILITARES-Evento Marca HP 82115</t>
  </si>
  <si>
    <t>SUMINISTRO DE TÓNER E INSUMOS DE IMPRESIÓN Y COPIADO, PARA LA REGIONAL ANTIOQUIA-CHOCÓ DE LA AGENCIA LOGÍSTICA DE LAS FUERZAS MILITARES-Evento Marca Oki 82116</t>
  </si>
  <si>
    <t>SUMINISTRO DE TÓNER E INSUMOS DE IMPRESIÓN Y COPIADO, PARA LA REGIONAL ANTIOQUIA-CHOCÓ DE LA AGENCIA LOGÍSTICA DE LAS FUERZAS MILITARES-Evento Marca Lexmark 82117</t>
  </si>
  <si>
    <t>SUMINISTRO DE TÓNER E INSUMOS DE IMPRESIÓN Y COPIADO, PARA LA REGIONAL ANTIOQUIA-CHOCÓ DE LA AGENCIA LOGÍSTICA DE LAS FUERZAS MILITARES-Evento Marca Samsung 82118</t>
  </si>
  <si>
    <t>SUMINISTRO DE ELEMENTOS DE PROTECCIÓN PERSONAL PARA LOS FUNCIONARIOS PÚBLICOS QUE LABORAN EN LA REGIONAL ANTIOQUIA-CHOCÓ DE LA AGENCIA LOGÍSTICA DE LAS FUERZAS MILITARES</t>
  </si>
  <si>
    <t>PRESTACIÓN DE SERVICIO LOGÍSTICO, TODO INCLUIDO, PARA EL DESARROLLO DE LAS ACTIVIDADES DEL PLAN DE BIENESTAR Y ESTÍMULOS VIGENCIA 2020 PARA LOS FUNCIONARIOS DE PLANTA DE LA AGENCIA LOGÍSTICA DE LAS FUERZAS MILITARES REGIONAL ANTIOQUIA-CHOCÓ</t>
  </si>
  <si>
    <t>SUMINISTRO DE COMBUSTIBLES, GRASAS, LUBRICANTES, LÍQUIDO DE FRENOS, AGUA DE BATERÍA Y REFRIGERANTES DE MOTOR PARA LA FUERZA PÚBLICA, ENTIDADES ADSCRITAS AL MINISTERIO DE DEFENSA Y DEMÁS ENTIDADES DEL ESTADO ABASTECIDAS POR LA AGENCIA LOGÍSTICA DE LAS FUERZAS MILITARES REGIONAL ANTIOQUIA CHOCÓ</t>
  </si>
  <si>
    <t>PRESTACIÓN DEL SERVICIO DE EXÁMENES OCUPACIONALES DE INGRESO, RETIRO Y/O PERIÓDICOS Y SERVICIOS DE VACUNACIÓN AL PERSONAL DE PLANTA DE LA REGIONAL ANTIOQUÍA-CHOCÓ DE LA AGENCIA LOGÍSTICA DE LAS FUERZAS MILITARES UBICADOS EN LA SEDE DE QUIBDÓ CHOCÓ</t>
  </si>
  <si>
    <t>SUMINISTRO DE PAPELERÍA, ÚTILES DE ESCRITORIO E IMPLEMENTOS DE OFICINA PARA LA REGIONAL ANTIOQUIA-CHOCÓ</t>
  </si>
  <si>
    <t>MANTENIMIENTO DE INSTALACIONES E INFRAESTRUCTURA (A TODO COSTO, INCLUIDOS MATERIALES, PLOMERÍA, ELECTRICIDAD. MAMPOSTERÍA, ILUMINACIÓN, TRANSPORTE, TRASLADOS, MANO DE OBRA, VIÁTICOS ETC)  PARA TRES (3) CADS  PERTENECIENTES A LA REGIONAL ANTIOQUIA-CHOCO DE LA AGENCIA LOGÍSTICA DE LAS FUERZAS MILITARES</t>
  </si>
  <si>
    <t>MANTENIMIENTO PREVENTIVO Y CORRECTIVO A TODO COSTO DE LOS EQUIPOS DE COCINA INDUSTRIAL, CONGELACIÓN, REFRIGERACIÓN, MONTACARGAS Y ESTIBADORES MANUALES, PROPIEDAD DE LA REGIONAL ANTIOQUIA-CHOCÓ AGENCIA LOGÍSTICA DE LAS FUERZAS MILITARES</t>
  </si>
  <si>
    <t>SUMINISTRO DE BOTIQUINES Y ELEMENTOS DE PRIMEROS AUXILIOS PARA ATENCIÓN DE EMERGENCIA; EQUIPOS DE MEDICIÓN DE LA REGIONAL ANTIOQUIA-CHOCÓ DE LA AGENCIA LOGÍSTICA DE LAS FUERZAS MILITARES</t>
  </si>
  <si>
    <t>7520
7420</t>
  </si>
  <si>
    <t xml:space="preserve">A-02-02-02-006-003 </t>
  </si>
  <si>
    <t>ALOJAMIENTO, SERVICIOS DE SUMINISTROS DE COMIDAS Y BEBIDAS.</t>
  </si>
  <si>
    <t xml:space="preserve">A-05-01-01-003-002 </t>
  </si>
  <si>
    <t>PAPEL Y PRODUCTOS DE PAPEL ,IMPRESOS Y ARTÍCULOS RELACIONADOS</t>
  </si>
  <si>
    <t>DOTACIÓN PRENDAS DE VESTIR Y CALZADO</t>
  </si>
  <si>
    <t xml:space="preserve">A-02-02-01-002-003 
A-02-02-02-009-006 </t>
  </si>
  <si>
    <t>PRODUCTOS DE MOLINERÍA, ALMIDONES Y PRODUCTOS DERIVADOS DEL ALMIDÓN, OTROS PRODUCTOS ALIMENTICIOS
SERVICIOS DE ESPARCIMIENTO CULTURAL Y DEPORTIVO.</t>
  </si>
  <si>
    <t>PRODUCTOS DE REFINANCIACIÓN DE PETROLEO  Y COMBUSTIBLE</t>
  </si>
  <si>
    <t>A-02-02-02-009-003</t>
  </si>
  <si>
    <t>SERVICIOS PARA EL CUIDADO DE LA SALUD HUMANA Y SERVICIOS SOCIALES</t>
  </si>
  <si>
    <t xml:space="preserve">A-02-02-01-003-002 </t>
  </si>
  <si>
    <t xml:space="preserve">PRODUCTOS DE PAPEL, IMPRESOS Y ARTÍCULOS RELACIONADOS </t>
  </si>
  <si>
    <t xml:space="preserve">A-05-01-02-008-007 </t>
  </si>
  <si>
    <t>SERVICIOS DE MANTENIMIENTOS, REPARACIONES E INSTALACIONES (EXCEPTO SERVICIOS DE CONSTRUCCIÓN)</t>
  </si>
  <si>
    <t>A-02-02-02-008-007</t>
  </si>
  <si>
    <t xml:space="preserve">A-02-02-01-003-005 </t>
  </si>
  <si>
    <t xml:space="preserve">OTROS PRODUCTOS QUÍMICOS: FIBRAS ARTIFICIALES O FIBRAS </t>
  </si>
  <si>
    <t xml:space="preserve">ARISTIZABAL DUQUE EUFRACIO DE JESUS / PAPELERÍA SAANYE
IMPRESMED
CONTROL T GRUPO EMPRESARIAL
</t>
  </si>
  <si>
    <t>SERVICIOS Y ASESORIAS EN INGENIERIA Y SEGURIDAD OCUPACIONAL
GRUPO INDUSTRIAL BREMEN S.A.S.
INFARMED S.A.S.
LABORUM FASHION LTDA
INVERSIONES BARONATTO SAS
ECOINTEL
CONVIL SOLUCIONES S.A.S.</t>
  </si>
  <si>
    <t xml:space="preserve">VALLEJO BURGOS MIGUEL/LOGÍSTICA Y EVENTOS MV 
FUNDACION SONRIE 
CAJA DE PANDORA EVENTOS S.A.S. 
ADN EVENTOS S.A.S </t>
  </si>
  <si>
    <t>DISTRILUBRICANTES S.A.S
DISTRACOM S.A.
EDS LOS MINEROS 7 SAS</t>
  </si>
  <si>
    <t>NINGUNO</t>
  </si>
  <si>
    <t>PROSALUD S.A.S</t>
  </si>
  <si>
    <t xml:space="preserve"> CAPROSUM SAS
DISTRIBUCIONES EMOGUE
IMPRESMED
GRUPO LOS LAGOS SAS
 Y YO SAS
 RABAC</t>
  </si>
  <si>
    <t xml:space="preserve"> DUAI SAS
MANTEI SAS
CSE
T&amp;C INGENIEROS SAS
 CONSORCIO INGENAR - VMJ
FUNDACIÓN COLOMBIA VULNERABLE
AR&amp;G ING
Soluciones Practicas Civiles
gilberth
ENGINEER SAS
PROSPECTIVA INGENIEROS SAS
H&amp;K SOLUCIONES SAS</t>
  </si>
  <si>
    <t>007-027-2020</t>
  </si>
  <si>
    <t>007-028-2020</t>
  </si>
  <si>
    <t>007-029-2020</t>
  </si>
  <si>
    <t>007-030-2020</t>
  </si>
  <si>
    <t>PAPELERIA SAANYE</t>
  </si>
  <si>
    <t xml:space="preserve">CONVIL SOLUCIONES S.A.S </t>
  </si>
  <si>
    <t xml:space="preserve">CAJA DE PANDORA EVENTOS S.A.S </t>
  </si>
  <si>
    <t xml:space="preserve">EN VIRTUD DE LO ESTABLECIDO EN EL PÁRRAFO SEGUNDO DEL ARTÍCULO ART. 2.2.1.2.1.5.4 DEL DECRETO 1082 DE 2015 QUE A LA LETRA ESTABLECE LO SIGUIENTE: “LA ENTIDAD ESTATAL ES LIBRE DE EXIGIR O NO GARANTÍAS EN EL PROCESO DE SELECCIÓN DE MÍNIMA CUANTÍA Y EN LA ADQUISICIÓN EN GRANDES SUPERFICIES” </t>
  </si>
  <si>
    <t>007-024-2020</t>
  </si>
  <si>
    <t>007-025-2020</t>
  </si>
  <si>
    <t>007-026-2020</t>
  </si>
  <si>
    <t>007-031-2020</t>
  </si>
  <si>
    <t>007-032-2020</t>
  </si>
  <si>
    <t>EMPAQUETADORA DEL NORTE S.A.S</t>
  </si>
  <si>
    <t>MANUFACTURAS CAPITEX S.A.S</t>
  </si>
  <si>
    <t>800091462-0</t>
  </si>
  <si>
    <t>FABIAN OJEDA ALONSO</t>
  </si>
  <si>
    <t>LUZ BIBIANA OCAMPO OCAMPO</t>
  </si>
  <si>
    <t>JUAN ESTEBAN ARRIETA GIRALDO</t>
  </si>
  <si>
    <t>TECNICO DE APOYO SEGURIDAD Y DEFENSA</t>
  </si>
  <si>
    <t>Pendiente</t>
  </si>
  <si>
    <t>CUMPLIMIENTO 
CALIDAD DEL BIEN
PAGO DE SALARIOS</t>
  </si>
  <si>
    <t xml:space="preserve">ZURICH COLOMBIA SEGUROS S.A. </t>
  </si>
  <si>
    <t>SEGUROS MUNDIAL</t>
  </si>
  <si>
    <t>EQUIDAD SEGUROS</t>
  </si>
  <si>
    <t>49-44-101021386</t>
  </si>
  <si>
    <t>49-44-101021385</t>
  </si>
  <si>
    <t>SGPL-9387757-1</t>
  </si>
  <si>
    <t>96-44-101152490</t>
  </si>
  <si>
    <t>2596101-0</t>
  </si>
  <si>
    <t>AA054429</t>
  </si>
  <si>
    <t>496-47-994000012674</t>
  </si>
  <si>
    <t>CUMPLIMIENTO 10%
CALIDAD DEL BIEN 10%
PAGO DE SALARIOS 5%</t>
  </si>
  <si>
    <t>CUMPLIMIENTO 20%
CALIDAD DEL BIEN 40%
PAGO DE SALARIOS 5%</t>
  </si>
  <si>
    <t>CUMPLIMIENTO 10%
CALIDAD DEL SERVICIO 10%
PAGO DE SALARIOS 5%</t>
  </si>
  <si>
    <t>CUMPLIMIENTO 30%
CALIDAD DEL BIEN 30%
PAGO DE SALARIOS 5%</t>
  </si>
  <si>
    <t>CUMPLIMIENTO $5.000.000
CALIDAD del SERVICIO  $5.000.000
PAGO DE SALARIOS $2.500.000</t>
  </si>
  <si>
    <t>CUMPLIMIENTO $2.255.500
CALIDAD DE LOS BIENES  $2.255.500
PAGO DE SALARIOS  $1.127.750</t>
  </si>
  <si>
    <t>CUMPLIMIENTO $6.360.000
CALIDAD del SERVICIO  $12.720.000
PAGO DE SALARIOS $1.590.000</t>
  </si>
  <si>
    <t>CUMPLIMIENTO $5.036.800
CALIDAD del SERVICIO  $5.036.800
PAGO DE SALARIOS $2.518.400</t>
  </si>
  <si>
    <t>CUMPLIMIENTO $4.950.000
CALIDAD del SERVICIO  $4.950.000
PAGO DE SALARIOS $2.475.000</t>
  </si>
  <si>
    <t>CUMPLIMIENTO $300.000
CALIDAD DEL SERVICIO $300.000
PAGO DE SALARIOS $150.000</t>
  </si>
  <si>
    <t>CUMPLIMIENTO $60.000.000
CALIDAD del SERVICIO  $60.000.000
PAGO DE SALARIOS $10,000,000</t>
  </si>
  <si>
    <t>MC 007-037-2020</t>
  </si>
  <si>
    <t>MC 007-038-2020</t>
  </si>
  <si>
    <t>COMPRA, RECARGA Y MANTENIMIENTO DE EXTINTORES DE PROPIEDAD DE LA AGENCIA LOGÍSTICA DE LAS FUERZAS MILITARES REGIONAL ANTIOQUIA-CHOCÓ</t>
  </si>
  <si>
    <t>PRESTACIÓN DEL SERVICIO DE MANTENIMIENTO PREVENTIVO Y CORRECTIVO A TODO COSTO (INCLUIDO REPUESTOS, TRANSPORTE, TRASLADOS DE PERSONAL, MANO DE OBRA, VIÁTICOS, ETC.), PARA LOS VEHÍCULOS ASIGNADOS A LA REGIONAL ANTIOQUIA–CHOCÓ DE LA AGENCIA LOGÍSTICA DE LAS FUERZAS MILITARES</t>
  </si>
  <si>
    <t>A-02-02-02-008-007
A-05-01-02-008</t>
  </si>
  <si>
    <t xml:space="preserve">SERVICIOS DE MANTENIMIENTO, REPARACIÓN E INSTALACIÓN 
(EXCEPTO SERVICIO DE CONSTRUCCIÓN)
</t>
  </si>
  <si>
    <t>SERVICIOS DE MANTENIMIENTO ,REPARACIÓN  E INSTALACIÓN
SERVICIOS DE MANTENIMIENTO ,REPARACIÓN  E INSTALACIÓN</t>
  </si>
  <si>
    <t>SAAMP 007-023-2020</t>
  </si>
  <si>
    <t>SAAMP 007-024-2020</t>
  </si>
  <si>
    <t>SAAMP 007-025-2020</t>
  </si>
  <si>
    <t>SAAMP 007-026-2020</t>
  </si>
  <si>
    <t>SASI 007-030-2020</t>
  </si>
  <si>
    <t>SUMIMAS S.A.S - #421336
ALIANZA ESTRATÉGICA OUTSOURCING &amp; SUMINISTROS S.A.S. - #421439
KEY MARKET S.A.S. - #421704
UNIPLES_S.A. - #421853
S.O.S. SOLUCIONES DE OFICINA &amp; SUMINISTROS S.A.S - #421869
 INSTITUCIONAL STAR SERVICES LTDA. - #421892
SISTEMAS Y DISTRIBUCIONES FORMACON S.A.S. - #425100</t>
  </si>
  <si>
    <t>SE REALIZÓ MEMORANDO DE RECOMENDACIÓN DE ADJUDICACIÓN CON FECHA 01-04-2020, DADO QUE EL COMITÉ TECNICO VERIFICÓ LAS RESPUESTAS DE COTIZACIÓN Y EMITIO VERIFICACIÓN CON FECHA 01-04-2020</t>
  </si>
  <si>
    <t>SUMIMAS S.A.S - #421341
KEY MARKET S.A.S. - #421705
S.O.S. SOLUCIONES DE OFICINA &amp; SUMINISTROS S.A.S - #421868
UNIPLES_S.A. - #421914
SISTEMAS Y DISTRIBUCIONES FORMACON S.A.S. - #425091</t>
  </si>
  <si>
    <t>KEY MARKET S.A.S. - #421707
S.O.S. SOLUCIONES DE OFICINA &amp; SUMINISTROS S.A.S - #421867
UNIPLES_S.A. - #421945
 SISTEMAS Y DISTRIBUCIONES FORMACON S.A.S. - #425082</t>
  </si>
  <si>
    <t>ALIANZA ESTRATÉGICA OUTSOURCING &amp; SUMINISTROS S.A.S. - #422077
KEY MARKET S.A.S. - #422081
S.O.S. SOLUCIONES DE OFICINA &amp; SUMINISTROS S.A.S - #422082
UNIPLES_S.A. - #422084
SUMIMAS S.A.S - #422083</t>
  </si>
  <si>
    <t>DEL 9 AL 10 DE MARZO DE 2020</t>
  </si>
  <si>
    <t>DEL 25 al 26 DE MARZO DE 2020</t>
  </si>
  <si>
    <t>DEL16 al 17 DE MARZO DE 2020</t>
  </si>
  <si>
    <t>DEL17 al 18 DE MARZO DE 2020</t>
  </si>
  <si>
    <t>DEL 30 DE MARZO AL 2 DE ABRIL DE 2020</t>
  </si>
  <si>
    <t>NO APICA NO SE PRESENTÓ NINGÚN OFERENTE, SE TENÍA PREVISTO EN EL CRONOGRAMA QUE FUERA DEL 18 AL 19 DE MARZO DE 2020</t>
  </si>
  <si>
    <t>DEL 18 AL 19 DE MARZO DE 2020</t>
  </si>
  <si>
    <t>DEL 31 DE MARZO AL 01 DE ABRIL DE 2020</t>
  </si>
  <si>
    <t>DEL 1 AL 2 DE ABRIL DE 2020</t>
  </si>
  <si>
    <t>DEL 16 AL 21 DE ABRIL DE 2020</t>
  </si>
  <si>
    <t>DEL 3 AL 6  DE ABRIL DE 2020</t>
  </si>
  <si>
    <t>DEL 6 AL 7  DE ABRIL DE 2020</t>
  </si>
  <si>
    <t>DEL 8 AL 9  DE ABRIL DE 2020</t>
  </si>
  <si>
    <t>YUBARTA S.A.S.</t>
  </si>
  <si>
    <t>UNION TEMPORAL HERMANOS
BLANCO</t>
  </si>
  <si>
    <t>CENCOSUD COLOMBIA S.A.</t>
  </si>
  <si>
    <t xml:space="preserve">DISTRIBUIDORA ANTIOQUEÑA DE VERDURAS 
TÉCNICAS DE ASEO EN GENERAL S.A.S. SIGLA TAG S.A.S
HOGAR SAGRADO CORAZÓN DE JESUS </t>
  </si>
  <si>
    <t>DEL 17 AL 20 DE MARZO DE 2020</t>
  </si>
  <si>
    <t xml:space="preserve">
45763</t>
  </si>
  <si>
    <t>ORDEN DE COMPRA - COMPRAVENTA</t>
  </si>
  <si>
    <t>007-011-2020EVENTO DE COTIZACIÓN TIENDA VIRTUAL 81161</t>
  </si>
  <si>
    <t>007-012-2020EVENTO DE COTIZACIÓN TIENDA VIRTUAL 81215</t>
  </si>
  <si>
    <t>007-013-2020EVENTO DE COTIZACIÓN TIENDA VIRTUAL 81218</t>
  </si>
  <si>
    <t>007-014-2020EVENTO DE COTIZACIÓN TIENDA VIRTUAL  81222</t>
  </si>
  <si>
    <t>007-018-2020EVENTO SOLICITUD DE INCLUSIÓN DE PRODUCTOS 81485</t>
  </si>
  <si>
    <t>UNION TEMPORAL HERMANOS BLANCO</t>
  </si>
  <si>
    <t xml:space="preserve">NO APLICA - EN VIRTUD DE LO ESTABLECIDO EN EL PÁRRAFO SEGUNDO DEL ARTÍCULO 2.2.1.2.1.2.9. DEL DECRETO 1082 DE 2015  QUE A LA LETRA ESTABLECE LO SIGUIENTE: “LAS ENTIDADES ESTATALES NO DEBEN EXIGIR LAS GARANTÍAS DE QUE TRATA LA SECCIÓN 3 DEL PRESENTE CAPÍTULO, QUE COMPRENDE LOS ARTÍCULOS 2.2.1.2.3.1.1 AL 2.2.1.2.3.5.1 DEL PRESENTE DECRETO, EN LAS ÓRDENES DE COMPRA DERIVADAS DE LOS ACUERDOS MARCO DE PRECIOS, A MENOS QUE EL ACUERDO MARCO DE PRECIOS RESPECTIVO DISPONGA LO CONTRARIO.. </t>
  </si>
  <si>
    <t>65-44-101181801</t>
  </si>
  <si>
    <t>BERKLEY COLOMBIA SEGUROS</t>
  </si>
  <si>
    <t>2579024-1</t>
  </si>
  <si>
    <t>007-039-2020</t>
  </si>
  <si>
    <t>007-040-2020</t>
  </si>
  <si>
    <t>007-041-2020</t>
  </si>
  <si>
    <t>007-042-2020</t>
  </si>
  <si>
    <t>007-043-2020</t>
  </si>
  <si>
    <t>007-044-2020</t>
  </si>
  <si>
    <t>007-046-2020</t>
  </si>
  <si>
    <t>CATERING</t>
  </si>
  <si>
    <t>MC 007-039-2020</t>
  </si>
  <si>
    <t>MC 007-040-2020</t>
  </si>
  <si>
    <t>SAAMP 007-041-2020</t>
  </si>
  <si>
    <t>MC 007-042-2020</t>
  </si>
  <si>
    <t>MC 007-043-2020</t>
  </si>
  <si>
    <t>MC 007-044-2020</t>
  </si>
  <si>
    <t>MC 007-045-2020</t>
  </si>
  <si>
    <t>MC 007-046-2020</t>
  </si>
  <si>
    <t>MC 007-047-2020</t>
  </si>
  <si>
    <t>PRESTACIÓN DE SERVICIO DE MANTENIMIENTO, AJUSTE Y CALIBRACIÓN A LOS EQUIPOS DE SEGUIMIENTO Y MEDICIÓN DE LA AGENCIA LOGÍSTICA DE LAS FUERZAS MILITARES REGIONAL ANTIOQUIA – CHOCÓ</t>
  </si>
  <si>
    <t>PRESTACIÓN DEL SERVICIO DE MANTENIMIENTO PREVENTIVO Y CORRECTIVO A TODO COSTO DE LA INFRAESTRUCTURA TECNOLÓGICA DE LA REGIONAL ANTIOQUIA-CHOCÓ DE LA AGENCIA LOGÍSTICA DE LAS FUERZAS MILITARES</t>
  </si>
  <si>
    <t>MANTENIMIENTO REPARACIÓN E INSTALACIÓN (A TODO COSTO, INCLUIDOS MATERIALES, PLOMERÍA, ELECTRICIDAD. MAMPOSTERÍA, ILUMINACIÓN, TRANSPORTE, TRASLADOS, MANO DE OBRA, VIÁTICOS ETC) EN LA SEDE PRINCIPAL DE LA REGIONAL ANTIOQUIA-CHOCO DE LA AGENCIA
LOGÍSTICA DE LAS FUERZAS MILITARES</t>
  </si>
  <si>
    <t>A-05-01-02-008-007</t>
  </si>
  <si>
    <t>SERVICIOS DE MANTENIMIENTO, REPARACIÓN E INSTALACIÓN</t>
  </si>
  <si>
    <t>SERVICIOS DE MANTENIMIENTO, REAPRACIÓN E INSTALACIÓN (EXCEPTO SERVICIOS DE CONSTRUCCIÓN)</t>
  </si>
  <si>
    <t>SERVICIOS DE MANTENIMIENTO, REAPRACIÓN E INSTALACIÓN (EXCEPTO SERVICIOS DE CONSTRUCCIÓN).</t>
  </si>
  <si>
    <t>PINZUART SAS
CONAMET SAS</t>
  </si>
  <si>
    <t>AVA IPS</t>
  </si>
  <si>
    <t xml:space="preserve">MAP TECNOLOGIA Y SUMINISTROS 
DOMOTICA SOLUCIONES SAS
</t>
  </si>
  <si>
    <t>UNIPLES_S.A.</t>
  </si>
  <si>
    <t>COMPAÑÍA NACIONAL DE METROLOGÍA SAS</t>
  </si>
  <si>
    <t>DOMOTICA SOLUCIONES SAS</t>
  </si>
  <si>
    <t xml:space="preserve">DECLARADO EL PROCESO SE DECLARÓ DESIERTO EL PROCESO </t>
  </si>
  <si>
    <t>SE DECLARÓ EL PROCESO SE DECLARÓ DESIERTO EL PROCESO EL PROCESOS EN TANTO NO SE PRESENTÓ NINGÚN OFERENTE. RESOLUCIÓN 0093 DEL 14-04-2020.</t>
  </si>
  <si>
    <t>EL PROCESO SE DECLARÓ DESIERTO EL PROCESO</t>
  </si>
  <si>
    <t>SE DECLARÓ EL PROCESO SE DECLARÓ DESIERTO EL PROCESO EL PROCESOS EN TANTO NO SE PRESENTÓ NINGÚN OFERENTE. RESOLUCIÓN 0094 DEL 14-04-2020.</t>
  </si>
  <si>
    <t>SE DECLARÓ EL PROCESO SE DECLARÓ DESIERTO EL PROCESO EL PROCESOS EN TANTO NO SE PRESENTÓ NINGÚN OFERENTE. RESOLUCIÓN 0102 DEL 24-04-2020.</t>
  </si>
  <si>
    <t>EVENTO ADJUDICADO</t>
  </si>
  <si>
    <t>INSTITUCIONAL STAR SERVICES LTDA.</t>
  </si>
  <si>
    <t>SISTEMAS Y DISTRIBUCIONES FORMACON
S.A.S.</t>
  </si>
  <si>
    <t>KEY MARKET S.A.S.</t>
  </si>
  <si>
    <t>LA CASA DE SUMINISTROS Y SERVICIOS S.A.S</t>
  </si>
  <si>
    <t>007-033-2020</t>
  </si>
  <si>
    <t xml:space="preserve">H&amp;K SOLUCIONES SAS </t>
  </si>
  <si>
    <t>MATEI SAS</t>
  </si>
  <si>
    <t>007-037-2020</t>
  </si>
  <si>
    <t>AR&amp;G INGENIERÍA S.A.S</t>
  </si>
  <si>
    <t>007-038-2020</t>
  </si>
  <si>
    <t xml:space="preserve">MEGASERVICE GVM LTDA </t>
  </si>
  <si>
    <t xml:space="preserve">DIEGO LÓPEZ S.A.S SUCURSAL TECNICENTRO LOS COLORES </t>
  </si>
  <si>
    <t>SUMIMAS S.A.S - #428077
UNIPLES_S.A. - #428765
KEY MARKET S.A.S. - #430221
S.O.S. SOLUCIONES DE OFICINA &amp; SUMINISTROS S.A.S - #430266
SISTEMAS Y DISTRIBUCIONES FORMACON S.A.S. - #430458</t>
  </si>
  <si>
    <t>SE DECLARÓ EL PROCESO SE DECLARÓ DESIERTO EL PROCESO EL PROCESOS EN TANTO NO SE PRESENTÓ NINGÚN OFERENTE. RESOLUCIÓN 0098 DEL 17-04-2020.</t>
  </si>
  <si>
    <t xml:space="preserve">1. SERGIO ALEJANDRO ORTIZ // MAP TECNOLOGÍA Y SUMINISTROS
2. REDCOMPUTO LIMITADA
3. DOMOTICA SOLUCIONES SAS 
4. IMPRESORAS Y SUMINISTROS DE COLOMBIA 
</t>
  </si>
  <si>
    <t>007-034-2020
007-035-2020
007-036-2020</t>
  </si>
  <si>
    <t>SUBASTA INVERSA CON TRES LOTES Y ADJUDICACIÓN PARCIAL POR LOTES</t>
  </si>
  <si>
    <t xml:space="preserve">DISTRILUBRICANTES S.A.S.
DISTRACOM S.A.
EDS MINEROS 7 SAS </t>
  </si>
  <si>
    <t>5100004319
5100004320
5100004321</t>
  </si>
  <si>
    <t>15/04/2020
20/04/2020
15/04/2020</t>
  </si>
  <si>
    <t>007-034-2020</t>
  </si>
  <si>
    <t>007-035-2020</t>
  </si>
  <si>
    <t>007-036-2020</t>
  </si>
  <si>
    <t>SELECCIÓN ABREVIADA SUBASTA INVERSA</t>
  </si>
  <si>
    <t>SELECCIÓN ABREVIADA MENOR CUANTÍA</t>
  </si>
  <si>
    <t>SELECCIÓN ABREVIADA ACUERDO MARCO DE PRECIOS</t>
  </si>
  <si>
    <t>OBRA</t>
  </si>
  <si>
    <t>CI-002-ARC-JOLA</t>
  </si>
  <si>
    <t xml:space="preserve">S&amp;S SUMINISTROS EMPRESARIALES
CZ VITAL SAS
AR&amp;G ING
GRUPO INDUSTRIAL BREMEN SAS
LABORUM FASHION LTDA
NOMADA
</t>
  </si>
  <si>
    <t>FUMICOBRA
GVM LTDA</t>
  </si>
  <si>
    <t>Sumimas S.A.S - #421336
Alianza Estratégica Outsourcing &amp; Suministros S.A.S. - #421439
Key Market S.A.S. - #421704
Uniples_S.A. - #421853
S.O.S. Soluciones de Oficina &amp; Suministros S.A.S - #421869
 Institucional Star Services Ltda. - #421892
Sistemas y Distribuciones Formacon S.A.S. - #425100</t>
  </si>
  <si>
    <t>ASTRID SORANY BOLIVAR CARMONA</t>
  </si>
  <si>
    <t>CARLOS ERNESTO SANTOS VARGAS</t>
  </si>
  <si>
    <t>ANDRES LEONARDO PANTOJA LOPEZ</t>
  </si>
  <si>
    <t xml:space="preserve">33-46-101023102 </t>
  </si>
  <si>
    <t>75-44-10115741
75-40-101037935</t>
  </si>
  <si>
    <t>GU148576 y RE012509</t>
  </si>
  <si>
    <t>53-44-1010114556</t>
  </si>
  <si>
    <t>GU056593
RE003905</t>
  </si>
  <si>
    <t xml:space="preserve"> 560-47-994000140504</t>
  </si>
  <si>
    <t>12-46-101036733</t>
  </si>
  <si>
    <t>63-44-101010055</t>
  </si>
  <si>
    <t>65-44-101183286</t>
  </si>
  <si>
    <t>75-44-101105894</t>
  </si>
  <si>
    <t>CUMPLIMIENTO 
CALIDAD DE LOS BIENES
PAGO DE SALARIOS</t>
  </si>
  <si>
    <t xml:space="preserve">CUMPLIMIENTO 
CALIDAD DEL SERVICIO  
PAGO DE SALARIOS
RESPONSABILIDAD CIVIL EXTRACONTRACTUAL </t>
  </si>
  <si>
    <t>CUMPLIMIENTO 
CALIDAD DEL SERVICIO
PAGO DE SALARIOS
RESPONSABILIDAD CIVIL EXTRACONTRACTUAL</t>
  </si>
  <si>
    <t>CUMPLIMIENTO 
CALIDAD DEL BIEN
PAGO DE SALARIOS
RESPONSABILIDAD CIVIL EXTRACONTRACTUAL</t>
  </si>
  <si>
    <t>CUMPLIMIENTO 
CALIDAD DEL SERVICIO 
PAGO DE SALARIOS</t>
  </si>
  <si>
    <t>07/04/2020
15/04/2020</t>
  </si>
  <si>
    <t>07-04-2020
20-04-2020</t>
  </si>
  <si>
    <t>30-04-202</t>
  </si>
  <si>
    <t>SEGUROS DEL ESTADO</t>
  </si>
  <si>
    <t>CONFIANZA SEGUROS</t>
  </si>
  <si>
    <t>CUMPLIMIENTO 20%
CALIDAD DEL BIENES 20%
PAGO DE SALARIOS 5%</t>
  </si>
  <si>
    <t>CUMPLIMIENTO 20%
CALIDAD DEL SERVICIO  20%
PAGO DE SALARIOS 5%
RESPONSABILIDAD CIVIL EXTRACONTRACTUAL 200 SMMLV</t>
  </si>
  <si>
    <t>CUMPLIMIENTO 30%
CALIDAD DEL SERVICIO 40%
PAGO DE SALARIOS 5%
RESPONSABILIDAD CIVIL EXTRACONTRACTUAL</t>
  </si>
  <si>
    <t>CUMPLIMIENTO 30%
CALIDAD DEL BIEN 40%
PAGO DE SALARIOS 5%
RESPONSABILIDAD CIVIL EXTRACONTRACTUAL</t>
  </si>
  <si>
    <t>CUMPLIMIENTO 5%
CALIDAD DEL BIEN 5%
PAGO DE SALARIOS 5%</t>
  </si>
  <si>
    <t>CUMPLIMIENTO 10%
CALIDAD DEL SERVICIO 20%
PAGO DE SALARIOS 5%</t>
  </si>
  <si>
    <t>CUMPLIMIENTO  20%
CALIDAD DEL SERVICIO  30%
PAGO DE SALARIOS 5%</t>
  </si>
  <si>
    <t>SIN OBSERVACIONES
LA ORDEN DE COMPA TIENE UNA ADICIÓN DEL DÍA 16/04/2020 POR VALOR DE 9162418,16 PARA UN TOTAL DE LA ORDEN DE COMPRA DE 32249362</t>
  </si>
  <si>
    <t>UNIDAD DE CONTRATACIÓN</t>
  </si>
  <si>
    <t>REGIONAL ANTIOQUIA CHOCO</t>
  </si>
  <si>
    <t>VALOR TOTAL</t>
  </si>
  <si>
    <t xml:space="preserve">EN EJECUCIÓN - FIRMADO </t>
  </si>
  <si>
    <t>MINIMA CUANTÍA - COMPRA GRANDES SUPERFICIES / TIENDA VIRTUAL CCE</t>
  </si>
  <si>
    <t>CONTRATO LIQUIDADO</t>
  </si>
  <si>
    <t xml:space="preserve">LIQUIDADO </t>
  </si>
  <si>
    <t xml:space="preserve">ESTRUCTURAS LIVIANAS EL TRIUNFO S.A.S
H&amp;K SOLUCIONES SAS
GUBO CONSTRUCTORES SAS
MANTEI S.A.S.
CCD INGENIERIA Y CONSTRUCCIONES SAS NIT 
JAVIER ESNEIDER TOVAR AMUD
CONTROL SERVICES ENGINEERING S.A.S
</t>
  </si>
  <si>
    <t xml:space="preserve">ADJUDICADO - EN EJECUCIÓN </t>
  </si>
  <si>
    <t xml:space="preserve">
RESOLUCIÓN DECLARATORIA DE DESIERTO N° 0060 DEL5 DE MARZO DE 2020
EL UNICO OFERENTE QUE SE PRESENTÓ SU OFERTA FUE RECHAZADA POR PARTE DEL COMITÉ ECONOMICO EVALAUDOR EN TANTO SUPERÓ EL PRESUPUESTO OFICIAL ESTABLECIDO POR LA ENTIDAD EN EL ESTUDIO DE MERCADO</t>
  </si>
  <si>
    <t>RESOLUCIÓN DECLARATORIA DE DESIERTO N° 0059 DEL 5 DE MARZO DE 2020
EL UNICO OFERENTE QUE SE PRESENTÓ SU OFERTA FUE RECHAZADA POR PARTE DEL COMITÉ ECONOMICO EVALAUDOR EN TANTO SUPERÓ EL PRESUPUESTO OFICIAL ESTABLECIDO POR LA ENTIDAD EN EL ESTUDIO DE MERCADO</t>
  </si>
  <si>
    <t xml:space="preserve">RESOLUCIÓN DE DECLARATORIA DE EL PROCESO SE DECLARÓ DESIERTO EL PROCESO N°0086, CON LA SIGUIENTE MOTIVACIÓN, ASÍ: 
1. QUE EL INFORME DE EVALUACIÓN CONTABA CON UN TÉRMINO DE TRASLADO HASTA EL DÍA 26 DE MARZO DE 2020 A LAS 17 HORAS, Y QUE UNA VEZ CULMINADO ESTE TIEMPO NO SE OBTUVO SUBSANACIÓN ALGUNA POR PARTE DEL ÚNICO OFERENTE. 
2.QUE TENIENDO EN CUENTA QUE LA ÚNICA OFERTA PRESENTADA EN ESTE PROCESO HA SIDO CALIFICADA COMO INHÁBIL POR UNO DE LOS COMITÉS POR NO SUBSANAR DENTRO DEL TÉRMINO DEL CRONOGRAMA. SE APLICARÁ EL CAUSAL NÚMERO 5 DEL PUNTO 1.3. FACTORES DE RECHAZO ESTIPULADO EN LA INVITACIÓN PÚBLICA. 
3. QUE EN CONSIDERACIÓN A LOS ÍTEMS 1 Y 2 DEL NUMERAL 1.4. “DECLARATORIA DE EL PROCESO SE DECLARÓ DESIERTO EL PROCESO DEL PROCESO” DE LA INVITACIÓN PUBLICA DEL PROCESO DE SELECCIÓN 007-027-2020, LA OFERTA PRESENTADA POR IPS SALUD ANTIOQUIA LTDA NO CUMPLE CON LOS REQUISITOS ESTABLECIDOS POR ENDE NO SE DAN LAS CONDICIONES PARA SER ADJUDICADO EL PROCESO, DERIVÁNDOSE EN UN IMPEDIMENTO PARA LA SELECCIÓN OBJETIVA. 
</t>
  </si>
  <si>
    <t xml:space="preserve">RESOLUCIÓN DE DECLARATORIA DE EL PROCESO SE DECLARÓ DESIERTO EL PROCESO N°0077, CON LA SIGUIENTE MOTIVACIÓN, ASÍ: 
1. QUE EL 17 DE MARZO DE 2020, TAL Y COMO SE TENÍA PREVISTO EN EL CRONOGRAMA DEL PROCESO DE SELECCIÓN, SE PROCEDIÓ POR PARTE DE LA ENTIDAD A REALIZAR EL CIERRE DE PRESENTACIÓN DE OFERTAS A TRAVÉS DE LA PLATAFORMA DEL SECOP II, PARA LO CUAL NO SE PRESENTÓ NINGUNA OFERTA. 
2.QUE EL NUMERAL 1.4 DECLARATORIA DE EL PROCESO SE DECLARÓ DESIERTO EL PROCESO DEL PROCESO DE LA INVITACIÓN PÚBLICA DEL PROCESO DE SELECCIÓN 007-031-2020, ESTABLECE LO SIGUIENTE: 
LA AGENCIA LOGÍSTICA DE LAS FUERZAS MILITARES REGIONAL ANTIOQUIA - CHOCO DECLARARÁ EL PROCESO SE DECLARÓ DESIERTO EL PROCESO EL PRESENTE PROCESO EN LOS SIGUIENTES CASOS:
• CUANDO LAS PROPUESTAS NO CUMPLAN CON LAS CONDICIONES PARA SER ADJUDICATARIAS.
• CUANDO NO SE TENGA VOCACIÓN O INTERÉS EN PARTICIPAR, ESTO ES, POR AUSENCIA DE PROPUESTAS.  
• CUALQUIER MOTIVO O CAUSA QUE IMPIDA LA SELECCIÓN OBJETIVA.
QUE HABIÉNDOSE CONFIGURADO EL ÍTEM SEGUNDO DEL NUMERAL ANTES MENCIONADO, LA AGENCIA LOGÍSTICA DE LAS FUERZAS MILITARES REGIONAL ANTIOQUIA CHOCÓ ANTE LA AUSENCIA DE OFERTA PARA EL PROCESO NÚMERO 007-031-2020 SE DECLARARA EL PROCESO SE DECLARÓ DESIERTO EL PROCESO EL PROCESO DE SELECCIÓN. 
</t>
  </si>
  <si>
    <t>MANTENIMIENTO REPARACIÓN E INSTALACIÓN (A TODO COSTO, INCLUIDOS MATERIALES, PLOMERÍA, ELECTRICIDAD. MAMPOSTERÍA, ILUMINACIÓN, TRANSPORTE, TRASLADOS, MANO DE OBRA, VIÁTICOS ETC) EN LA SEDE PRINCIPAL DE LA REGIONAL ANTIOQUIA-CHOCO DE LA AGENCIA LOGÍSTICA DE LAS FUERZAS MILITARES</t>
  </si>
  <si>
    <t>007-047-2020</t>
  </si>
  <si>
    <t>75-44-101106061</t>
  </si>
  <si>
    <t>CUMPLIMIENTO 20%
CALIDAD DEL SERVICIO 30%
PAGO DE SALARIOS 5%
RESPONSABILIDAD CIVIL EXTRACONTARCTUAL DE 200SMMLV</t>
  </si>
  <si>
    <t>CUMPLIMIENTO $7,200,000
CALIDAD DEL BIENES$7,200,000
PAGO DE SALARIOS $1,800,000</t>
  </si>
  <si>
    <t>CUMPLIMIENTO $3,000,000
CALIDAD DEL SERVICIO  $4,500,000
PAGO DE SALARIOS $750,000
RESPONSABILIDAD CIVIL EXTRACONTRACTUAL 200 SMMLV</t>
  </si>
  <si>
    <t>CUMPLIMIENTO $ 262.608.000.00
CALIDAD DEL BIEN $ 350.144.000.00
PAGO DE SALARIOS $ 43.768.000.00
RESPONSABILIDAD CIVIL EXTRACONTRACTUAL $ 175.560.600.00</t>
  </si>
  <si>
    <t>CUMPLIMIENTO $60,000,000
CALIDAD DEL BIEN $ 80,000,000
PAGO DE SALARIOS $10,000,000
RESPONSABILIDAD CIVIL EXTRACONTRACTUAL $ 175.560.600.00</t>
  </si>
  <si>
    <t>CUMPLIMIENTO : $ 15.000.000.00
CALIDAD DEL BIEN $20,000,000
PAGO DE SALARIOS $ 2,500,000
RESPONSABILIDAD CIVIL EXTRACONTRACTUAL  $ 175.560.600.00</t>
  </si>
  <si>
    <t>CUMPLIMIENTO $ 115.000.00
CALIDAD DEL BIEN $ 115.000.00
PAGO DE SALARIOS$ 115.000.00</t>
  </si>
  <si>
    <t>CUMPLIMIENTO $ 500.000.00
CALIDAD DEL SERVICIO $ 1.000.000.00
PAGO DE SALARIOS $ 500.000.00</t>
  </si>
  <si>
    <t>CUMPLIMIENTO $2,500,000
CALIDAD DEL SERVICIO $5,000,000
PAGO DE SALARIOS $1,250,000</t>
  </si>
  <si>
    <t>CUMPLIMIENTO $2,630,000
CALIDAD DEL SERVICIO$2,630,000
PAGO DE SALARIOS $1,315,000</t>
  </si>
  <si>
    <t>CUMPLIMIENTO  11.800.000.00
CALIDAD DEL SERVICIO  $ 17.700.000.00
PAGO DE SALARIOS $ 2.950.000.00</t>
  </si>
  <si>
    <t>CUMPLIMIENTO $ 400.000.00
CALIDAD DEL SERVICIO $ 400.000.00
PAGO DE SALARIOS $ 200.000.00</t>
  </si>
  <si>
    <t>CUMPLIMIENTO $ 2.000.000.00
CALIDAD DEL SERVICIO $ 2.000.000.00
PAGO DE SALARIOS $ 1.000.000.00</t>
  </si>
  <si>
    <t>CUMPLIMIENTO $1,000,000
CALIDAD DEL SERVICIO $1,500,000
PAGO DE SALARIOS $250,000
RESPONSABILIDAD CIVIL EXTRACONTARCTUAL DE 200SMMLV</t>
  </si>
  <si>
    <t>SE ESTÁ EJECUTANDO SIN NOVEDAD ESPECIAL Y CUMPLIMIENTO LOS CRONOGRAMAS Y FECHAS PACTASDAS PARA LA ENTREGA DE LOS BIENES Y/O SERVICIOS CONTRATADOS</t>
  </si>
  <si>
    <t xml:space="preserve">SE REALIZA UNA REDUCCIÓN AL CONTRATO POR LA SUMA DE $7.800.000, LO ANTERIOR EN VIRTUD DE LAS DIRECTRICES DADAS POR LA DIRECCIÓN GENERAL EN CUANTO AL AHORRO QUE SE DEBE GENERAR EN TIEMPOS DE LA PANDEMIA A LOS GASTOS ADMINISTRATIVOS </t>
  </si>
  <si>
    <t>SE ESTÁ EJECUTANDO SIN NOVEDAD ESPECIAL Y CUMPLIMIENTO LOS CRONOGRAMAS Y FECHAS PACTASDAS PARA LA ENTREGA DE LOS BIENES Y/O SERVICIOS CONTRATADOS. 
CONTRATO ADICIONADO EN EL MES DE AGOSTO POR VALOR DE $194.000.000</t>
  </si>
  <si>
    <t>SIN OBSERVACIONES
ORDEN DE COMPRA LIQUIDADA</t>
  </si>
  <si>
    <t>SIN OBSERVACIONES
LA ORDEN DE COMPA TIENE UNA ADICIÓN DEL DÍA 08/04/2020 POR VALOR DE 982357,37 PARA UN TOTAL DE LA ORDEN DE COMPRA DE 3890804,48
ORDEN DE COMPRA LIQUIDADA</t>
  </si>
  <si>
    <t>SE REALIZÓ MEMORANDO DE RECOMENDACIÓN DE ADJUDICACIÓN CON FECHA 01-04-2020, DADO QUE EL COMITÉ TECNICO VERIFICÓ LAS RESPUESTAS DE COTIZACIÓN Y EMITIO VERIFICACIÓN CON FECHA 01-04-2020
ORDEN DE COMPRA LIQUIDADA</t>
  </si>
  <si>
    <t>SASI 007-048-2020</t>
  </si>
  <si>
    <t xml:space="preserve">NMOG COMBUSTIBLES
INTERADMINISTRATIVO
S
</t>
  </si>
  <si>
    <t>DISTRILUBRICANTES S.A.S
ESTACIÓN DE SERVICIOS LA PARRILLA S.A.S.
EDS LOS MINEROS 7 SAS</t>
  </si>
  <si>
    <t>DEL 25 AL 30 DE SEPTIEMBRE DE 2020</t>
  </si>
  <si>
    <t>20/08/2020
08/09/2020</t>
  </si>
  <si>
    <t xml:space="preserve">DISTRILUBRICANTES S.A.S.
</t>
  </si>
  <si>
    <t xml:space="preserve">DISTRACOM S.A.
</t>
  </si>
  <si>
    <t xml:space="preserve">EDS MINEROS 7 SAS </t>
  </si>
  <si>
    <t xml:space="preserve">VALOR FACTURADO </t>
  </si>
  <si>
    <t>SAMC 007-049-2020</t>
  </si>
  <si>
    <t xml:space="preserve">A-05-0101-002-003 </t>
  </si>
  <si>
    <t>PRODUCTOS DE MOLINERÍA, ALMIDONES Y PRODUCTOS DERIVADOS DEL ALMIDON, OTROS PRODUCTOS ALIMENTICIOS</t>
  </si>
  <si>
    <t>DEL 21 AL 26 DE OCTUBRE DE 2020</t>
  </si>
  <si>
    <t>007-045-2020
007-046-2020
007-047-2020</t>
  </si>
  <si>
    <t>DISTRILUBRICANTES S.A.S LOTE 1
ESTACIÓN DE SERVICIOS LA PARRILLA S.A.S. LOTE 2
EDS LOS MINEROS 7 SAS LOTE 3</t>
  </si>
  <si>
    <t>1.040.000.000
265.000.000
10.000.000</t>
  </si>
  <si>
    <t xml:space="preserve">5100004724
5100004725
5100004726
</t>
  </si>
  <si>
    <t>007-045-2020</t>
  </si>
  <si>
    <t>007-048-2020
LOTE 1</t>
  </si>
  <si>
    <t>007-048-2020
LOTE 2</t>
  </si>
  <si>
    <t xml:space="preserve">ESTACIÓN DE SERVICIOS LA PARRILLA S.A.S. </t>
  </si>
  <si>
    <t>007-048-2020
LOTE 3</t>
  </si>
  <si>
    <t xml:space="preserve">EDS LOS MINEROS 7 SAS </t>
  </si>
  <si>
    <t xml:space="preserve">RICURAS DE LUCY/ANA LUCIA MAZO RODRIGUEZ
UNION TEMPORAL FRITOS 2020
</t>
  </si>
  <si>
    <t xml:space="preserve">PREVISORA SEGUROS </t>
  </si>
  <si>
    <t>CUMPLIMIENTO $ 79.500.000
CALIDAD DE ELEMENTOS $106.000.000
PAGO DE SALARIOS $13.250.000
RESPONSABILIDAD CIVIL EXTRACONTARCTUAL DE 200SMMLV</t>
  </si>
  <si>
    <t>CUMPLIMIENTO $312.000.000
CALIDAD DE LOS BIENES $416.000.000
PAGO DE SALARIOS $52.000.000
RESPONSABILIDAD CIVIL EXTRACONTARCTUAL DE 200SMMLV</t>
  </si>
  <si>
    <t>ARMADA</t>
  </si>
  <si>
    <t>CI-002-ARC-JOLA
CI-380336-OCENSA
CI-806372-CENIT</t>
  </si>
  <si>
    <t xml:space="preserve">ARMADA
OCENSA
CENIT 
</t>
  </si>
  <si>
    <t xml:space="preserve">
CI-380336-OCENSA
CI-806372-CENIT</t>
  </si>
  <si>
    <t xml:space="preserve">
OCENSA
CENIT 
</t>
  </si>
  <si>
    <t>007-048-2020</t>
  </si>
  <si>
    <t xml:space="preserve">UNIÓN TEMPORAL FRITOS 2020
Eproalco S.A.S. Nit 900.544.013-5 Participación 50%
Comercializadora Dinpro S.A.S. Nit 804.006.408-5 Participación 50%
</t>
  </si>
  <si>
    <t>007-049-2020</t>
  </si>
  <si>
    <t>008-DIADQ-DIPER-2020</t>
  </si>
  <si>
    <t xml:space="preserve">CUMPLIMIENTO 20%
CALIDAD DE LOS BIENES 20%
PAGO DE SALARIOS 5%
</t>
  </si>
  <si>
    <t>CUMPLIMIENTO $24,000,000
CALIDAD DE LOS BIENES$24,000,000
PAGO DE SALARIOS $6,000,000</t>
  </si>
  <si>
    <t>3004373
1023166</t>
  </si>
  <si>
    <t>CUMPLIMIENTO 30%
CALIDAD DE LOS BIENES 40%
PAGO DE SALARIOS 5%
RESPONSABILIDAD CIVIL EXTRACONTARCTUAL DE 200SMMLV (1023166)</t>
  </si>
  <si>
    <t>1022620
1004228</t>
  </si>
  <si>
    <t>CUMPLIMIENTO 30%
CALIDAD DE LOS BIENES 40%
PAGO DE SALARIOS 5%
RESPONSABILIDAD CIVIL EXTRACONTARCTUAL DE 200SMMLV(1004228)</t>
  </si>
  <si>
    <t>CUMPLIMIENTO $3.000.OOO
CALIDAD DE LOS ELEMENTOS$4.000.000
PAGO DE SALARIOS $500.000
RESPONSABILIDAD CIVIL EXTRACONTARCTUAL DE 200SMMLV</t>
  </si>
  <si>
    <t>51-44-101016178
51-40-101005963</t>
  </si>
  <si>
    <t>CUMPLIMIENTO 
CALIDAD DE LOS ELEMENTOS
PAGO DE SALARIOS</t>
  </si>
  <si>
    <t>CUMPLIMIENTO 30%
CALIDAD DE LOS ELEMENTOS 40%
PAGO DE SALARIOS 5%
RESPONSABILIDAD CIVIL EXTRACONTARCTUAL DE 200SMMLV</t>
  </si>
  <si>
    <t>09/10/2020
13/10/2020</t>
  </si>
  <si>
    <t>12-44-101200542</t>
  </si>
  <si>
    <t>DEP</t>
  </si>
  <si>
    <t>Municipio</t>
  </si>
  <si>
    <t>ANTIOQUIA
CHOCÓ</t>
  </si>
  <si>
    <t>MEDELLÍN 
CAREPA
PUERTO BERRIO 
ANDES
YARUMAL
RIONEGRO
BELLO
QUIBDÓ</t>
  </si>
  <si>
    <t>PUERTO BERRIO 
QUIBDÓ</t>
  </si>
  <si>
    <t xml:space="preserve">
CAREPA</t>
  </si>
  <si>
    <t>ANTIOQUIA</t>
  </si>
  <si>
    <t>LA ESTRELLA</t>
  </si>
  <si>
    <t>?</t>
  </si>
  <si>
    <t>MEDELLÍN 
CAREPA
PUERTO BERRIO 
ANDES
YARUMAL
RIONEGRO
BELLO</t>
  </si>
  <si>
    <t>CAREPA</t>
  </si>
  <si>
    <t xml:space="preserve">
CAREPA
</t>
  </si>
  <si>
    <t>LA ESTRELLA
MEDELLÍN 
CAREPA
PUERTO BERRIO 
ANDES
YARUMAL
RIONEGRO
BELLO
QUIBDÓ</t>
  </si>
  <si>
    <t>CAREPA
PUERTO BERRIO 
QUIBDÓ</t>
  </si>
  <si>
    <t>LA ESTRELLA
CAREPA
PUERTO BERRIO 
QUIBDÓ</t>
  </si>
  <si>
    <t xml:space="preserve">
PUERTO BERRIO 
</t>
  </si>
  <si>
    <t xml:space="preserve">PUERTO BERRIO </t>
  </si>
  <si>
    <t>LA ESTRELLA 
MEDELLÍN 
CAREPA
PUERTO BERRIO 
QUIBDÓ</t>
  </si>
  <si>
    <t>CHOCÓ</t>
  </si>
  <si>
    <t>QUIBDÓ</t>
  </si>
  <si>
    <t xml:space="preserve">
PUERTO BERRIO 
QUIBDÓ</t>
  </si>
  <si>
    <t xml:space="preserve">GRUPO EMPRESARIAL SUGA 
NUTRIALIMENTAMOS S.A.S.
</t>
  </si>
  <si>
    <t>DEL 23 AL 26 DE NOVIEMBRE DE 2020</t>
  </si>
  <si>
    <t xml:space="preserve">GRUPO EMPRESARIAL SUGA </t>
  </si>
  <si>
    <t>007-050-2020</t>
  </si>
  <si>
    <t>660-47-994000017316</t>
  </si>
  <si>
    <t>CUMPLIMIENTO $20,000,000
CALIDAD DE LOS BIENES$20,000,000
PAGO DE SALARIOS $5,000,000</t>
  </si>
  <si>
    <t>Pendiente la creación del acreedor en SAP 8000017393</t>
  </si>
  <si>
    <t>07/10/2020
25-11-2020</t>
  </si>
  <si>
    <t>07/10/2020
25/11/2020</t>
  </si>
  <si>
    <t>31/12/2020
28/02/2021</t>
  </si>
  <si>
    <t>07/10/2020
02/12/2020</t>
  </si>
  <si>
    <t>5100004123
5100004807</t>
  </si>
  <si>
    <t>5100004098
5100004808</t>
  </si>
  <si>
    <t xml:space="preserve">25/11/2020
</t>
  </si>
  <si>
    <t>LIQUIDADO EL CTO 007-034-2020</t>
  </si>
  <si>
    <t>SAMC 007-050-2020</t>
  </si>
  <si>
    <t>SE EJECUCIÓN SIN NOVEDAD. EXISTIÓ UN SALDO DE $8570 QUE SE REINTEGRÓ</t>
  </si>
  <si>
    <t>LIQUIDADO 
EXISTIÓ UN SALDO DE $3900 QUE SE REINTGRO</t>
  </si>
  <si>
    <t>SE EJECUCIÓN SIN NOVEDAD. EXISTIÓ UN SALDO DE $411,600 QUE SE REINTEGRÓ</t>
  </si>
  <si>
    <t xml:space="preserve">EL DÍA 5 DE NOVIEMBRE DE 2020 SE REALIZÓ UNA MODIFICACIÓN CONTRACTUAL POR REDUCCIÓN PRESUPUESTAL EN TANTO EL BIEN CONTRATADO SALIÓ DEL MENÚ, EL VALOR DE LA REDUCCIÓN Y SALDO AL CORTE DEL 30 DE NOVIEMBRE DE 2020, FECHA EN LA QUE SE CUMPLIO EL PLAZO DE EJECUCIÓN SE RELACIONARÁ EN LA LIQUIDACIÓN. LA DIFERENCIA EN SALDO SE REINTEGRÓ </t>
  </si>
  <si>
    <t xml:space="preserve">EL DÍA 5 DE NOVIEMBRE DE 2020 SE REALIZÓ UNA MODIFICACIÓN CONTRACTUAL POR REDUCCIÓN PRESUPUESTAL EN TANTO EL BIEN CONTRATADO SALIÓ DEL MENÚ, EL VALOR DE LA REDUCCIÓN Y SALDO AL CORTE DEL 30 DE NOVIEMBRE DE 2020, FECHA EN LA QUE SE CUMPLIO EL PLAZO DE EJECUCIÓN SE RELACIONARÁ EN LA LIQUIDACIÓN. 
LA DIFERENCIA EN SALDO SE REINTEGRÓ </t>
  </si>
  <si>
    <t xml:space="preserve">EXISTIÓ UN SALDO DE $400 QUE SE REINTEGRÓ
LIQUIDADO </t>
  </si>
  <si>
    <t>SE EJECUTÓ SIN NOVEDAD
EXISTIÓ UN SALDO DE $19,492 QUE SE REINTEGRÓ</t>
  </si>
  <si>
    <t>SE EJECUTÓ SIN NOVEDAD
EXISTIÓ UN SALDO DE $3,000 QUE SE REINTEGRÓ</t>
  </si>
  <si>
    <t>EL DÍA 5 DE NOVIEMBRE DE 2020 SE REALIZA PRORROGA AL CONTRATO A FIN DE CULMINAR TODOS LOS MANTENIMIENTOS A LA INFRAESTRUCTURA TECNOLOGICA 
SE EJECUTÓ SIN NOVEDAD
EXISTIÓ UN SALDO DE $786 QUE SE REINTEGRÓ</t>
  </si>
  <si>
    <t>SE EJECUTÓ SIN NOVEDAD
EXISTIÓ UN SALDO DE $36 QUE SE REINTEGRÓ</t>
  </si>
  <si>
    <t>SE EJECUTÓ SIN NOVEDAD
EXISTIÓ UN SALDO DE $3 QUE SE REINTEGRÓ</t>
  </si>
  <si>
    <t xml:space="preserve">PARA LA VIGENCIA 2020 SE EJECUTÓ SIN NOVEDAD ESPECIAL LLEGANDO A UN 100% EJECUTADO ($211,600,000)
EL PRESENTE CONTRATO FUE ADICIONADO CON CARGO A VIGENCIA FUTURA AUTORIZACIÓN DEL MINISTERIO DE HACIENDA Y CRÉDITO PUBLICO OFICIO RADICADO BAJO EL NÚMERO 2-2020-059304  DEL 13 DE NOVIEMBRE DE 2020 POR UN VALOR DE $47,000,000, QUEDANDO AL CIERRE DE LA VIGENCIA 2020 UN VALOR TOTAL CONTRATO POR LA SUMA DE $258,600,000 CON UN PORCENTAJE DE EJECUCIÓN DEL 82%. CUPO DE VF N° 1420
</t>
  </si>
  <si>
    <t xml:space="preserve">PARA LA VIGENCIA 2020 SE EJECUTÓ SIN NOVEDAD ESPECIAL LLEGANDO A UN 100% EJECUTADO ($1,040,000,000)
EL PRESENTE CONTRATO FUE ADICIONADO CON CARGO A VIGENCIA FUTURA AUTORIZACIÓN DEL MINISTERIO DE HACIENDA Y CRÉDITO PUBLICO OFICIO RADICADO BAJO EL NÚMERO 2-2020-059304  DEL 13 DE NOVIEMBRE DE 2020 POR UN VALOR DE $490,000,000, QUEDANDO AL CIERRE DE LA VIGENCIA 2020 UN VALOR TOTAL CONTRATO POR LA SUMA DE $1,530,000,000 CON UN PORCENTAJE DE EJECUCIÓN DEL 68%. CUPO DE VF N° 1820
</t>
  </si>
  <si>
    <t xml:space="preserve">PARA LA VIGENCIA 2020 SE EJECUTÓ SIN NOVEDAD ESPECIAL LLEGANDO A UN 100% EJECUTADO ($343.738.620)
EL PRESENTE CONTRATO FUE ADICIONADO CON CARGO A VIGENCIA FUTURA AUTORIZACIÓN DEL MINISTERIO DE HACIENDA Y CRÉDITO PUBLICO OFICIO RADICADO BAJO EL NÚMERO 2-2020-059304  DEL 13 DE NOVIEMBRE DE 2020 POR UN VALOR DE $40,000,000, QUEDANDO AL CIERRE DE LA VIGENCIA 2020 UN VALOR TOTAL CONTRATO POR LA SUMA DE $ 383.738.620 CON UN PORCENTAJE DE EJECUCIÓN DEL 90%. CUPO DE VF N° 1620
</t>
  </si>
  <si>
    <t xml:space="preserve">PARA LA VIGENCIA 2020 SE EJECUTÓ SIN NOVEDAD ESPECIAL LLEGANDO A UN 100% EJECUTADO ($10.000.000)
EL PRESENTE CONTRATO FUE ADICIONADO CON CARGO A VIGENCIA FUTURA AUTORIZACIÓN DEL MINISTERIO DE HACIENDA Y CRÉDITO PUBLICO OFICIO RADICADO BAJO EL NÚMERO 2-2020-059304  DEL 13 DE NOVIEMBRE DE 2020 POR UN VALOR DE $5,000,000, QUEDANDO AL CIERRE DE LA VIGENCIA 2020 UN VALOR TOTAL CONTRATO POR LA SUMA DE $ 15.000.000 CON UN PORCENTAJE DE EJECUCIÓN DEL 67%. CUPO DE VF N° 1520
</t>
  </si>
  <si>
    <t xml:space="preserve">PARA LA VIGENCIA 2020 SE EJECUTÓ SIN NOVEDAD ESPECIAL LLEGANDO A UN 100% EJECUTADO ($430.000.0000)
EL PRESENTE CONTRATO FUE ADICIONADO CON CARGO A VIGENCIA FUTURA AUTORIZACIÓN DEL MINISTERIO DE HACIENDA Y CRÉDITO PUBLICO OFICIO RADICADO BAJO EL NÚMERO 2-2020-059304  DEL 13 DE NOVIEMBRE DE 2020 POR UN VALOR DE $130.000.000, QUEDANDO AL CIERRE DE LA VIGENCIA 2020 UN VALOR TOTAL CONTRATO POR LA SUMA DE $ 560.000.000 CON UN PORCENTAJE DE EJECUCIÓN DEL 77%. CUPO DE VF N° 120
</t>
  </si>
  <si>
    <t xml:space="preserve">PARA LA VIGENCIA 2020 SE EJECUTÓ SIN NOVEDAD ESPECIAL LLEGANDO A UN 100% EJECUTADO ($240.000.000)
EL PRESENTE CONTRATO FUE ADICIONADO CON CARGO A VIGENCIA FUTURA AUTORIZACIÓN DEL MINISTERIO DE HACIENDA Y CRÉDITO PUBLICO OFICIO RADICADO BAJO EL NÚMERO 2-2020-059304  DEL 13 DE NOVIEMBRE DE 2020 POR UN VALOR DE $50.000.000, QUEDANDO AL CIERRE DE LA VIGENCIA 2020 UN VALOR TOTAL CONTRATO POR LA SUMA DE $ 290.000.000 CON UN PORCENTAJE DE EJECUCIÓN DEL 83%. CUPO DE VF N° 220
</t>
  </si>
  <si>
    <t xml:space="preserve">PARA LA VIGENCIA 2020 SE EJECUTÓ SIN NOVEDAD ESPECIAL LLEGANDO A UN 100% EJECUTADO ($127.997.857)
EL PRESENTE CONTRATO FUE ADICIONADO CON CARGO A VIGENCIA FUTURA AUTORIZACIÓN DEL MINISTERIO DE HACIENDA Y CRÉDITO PUBLICO OFICIO RADICADO BAJO EL NÚMERO 2-2020-059304  DEL 13 DE NOVIEMBRE DE 2020 POR UN VALOR DE $38.000.000, QUEDANDO AL CIERRE DE LA VIGENCIA 2020 UN VALOR TOTAL CONTRATO POR LA SUMA DE $ 165.997.857 CON UN PORCENTAJE DE EJECUCIÓN DEL 77%. CUPO DE VF N° 1020
</t>
  </si>
  <si>
    <t xml:space="preserve">PARA LA VIGENCIA 2020 SE EJECUTÓ SIN NOVEDAD ESPECIAL LLEGANDO A UN 100% EJECUTADO ($453.000.000)
EL PRESENTE CONTRATO FUE ADICIONADO CON CARGO A VIGENCIA FUTURA AUTORIZACIÓN DEL MINISTERIO DE HACIENDA Y CRÉDITO PUBLICO OFICIO RADICADO BAJO EL NÚMERO 2-2020-059304  DEL 13 DE NOVIEMBRE DE 2020 POR UN VALOR DE $ 57.000.000, QUEDANDO AL CIERRE DE LA VIGENCIA 2020 UN VALOR TOTAL CONTRATO POR LA SUMA DE $ 510.000.000 CON UN PORCENTAJE DE EJECUCIÓN DEL 89%. CUPO DE VF N° 1320
</t>
  </si>
  <si>
    <t xml:space="preserve">PARA LA VIGENCIA 2020 SE EJECUTÓ SIN NOVEDAD ESPECIAL LLEGANDO A UN 100% EJECUTADO ($645.000.000)
EL PRESENTE CONTRATO FUE ADICIONADO CON CARGO A VIGENCIA FUTURA AUTORIZACIÓN DEL MINISTERIO DE HACIENDA Y CRÉDITO PUBLICO OFICIO RADICADO BAJO EL NÚMERO 2-2020-059304  DEL 13 DE NOVIEMBRE DE 2020 POR UN VALOR DE $ 150.000.000, QUEDANDO AL CIERRE DE LA VIGENCIA 2020 UN VALOR TOTAL CONTRATO POR LA SUMA DE $795.000.000 CON UN PORCENTAJE DE EJECUCIÓN DEL 81%. CUPO DE VF N° 320
</t>
  </si>
  <si>
    <t xml:space="preserve">PARA LA VIGENCIA 2020 SE EJECUTÓ SIN NOVEDAD ESPECIAL LLEGANDO A UN 98% EJECUTADO ($1.289.620.671), SE REALIZÓ UNA REDUCCIÓN AL CONTRATO EL DÍA 11-12-2020 POR VALOR DE $ 30.379.329
EL PRESENTE CONTRATO FUE ADICIONADO CON CARGO A VIGENCIA FUTURA AUTORIZACIÓN DEL MINISTERIO DE HACIENDA Y CRÉDITO PUBLICO OFICIO RADICADO BAJO EL NÚMERO 2-2020-059304  DEL 13 DE NOVIEMBRE DE 2020 POR UN VALOR DE $ 300.000.000, QUEDANDO AL CIERRE DE LA VIGENCIA 2020 UN VALOR TOTAL CONTRATO POR LA SUMA DE $ 1.620.000.000 CON UN PORCENTAJE DE EJECUCIÓN DEL 80%. CUPO DE VF N° 420
</t>
  </si>
  <si>
    <t xml:space="preserve">PARA LA VIGENCIA 2020 SE EJECUTÓ SIN NOVEDAD ESPECIAL LLEGANDO A UN 100% EJECUTADO ($880.000.000). 
EL PRESENTE CONTRATO FUE ADICIONADO CON CARGO A VIGENCIA FUTURA AUTORIZACIÓN DEL MINISTERIO DE HACIENDA Y CRÉDITO PUBLICO OFICIO RADICADO BAJO EL NÚMERO 2-2020-059304  DEL 13 DE NOVIEMBRE DE 2020 POR UN VALOR DE $ 250.000.000, QUEDANDO AL CIERRE DE LA VIGENCIA 2020 UN VALOR TOTAL CONTRATO POR LA SUMA DE $ 1.130.000.000 CON UN PORCENTAJE DE EJECUCIÓN DEL 78%. CUPO DE VF N° 520
</t>
  </si>
  <si>
    <t xml:space="preserve">PARA LA VIGENCIA 2020 SE EJECUTÓ SIN NOVEDAD ESPECIAL LLEGANDO A UN 100% EJECUTADO ($43.000.000). 
EL PRESENTE CONTRATO FUE ADICIONADO CON CARGO A VIGENCIA FUTURA AUTORIZACIÓN DEL MINISTERIO DE HACIENDA Y CRÉDITO PUBLICO OFICIO RADICADO BAJO EL NÚMERO 2-2020-059304  DEL 13 DE NOVIEMBRE DE 2020 POR UN VALOR DE $ 10.000.000, QUEDANDO AL CIERRE DE LA VIGENCIA 2020 UN VALOR TOTAL CONTRATO POR LA SUMA DE $ 53.000.000 CON UN PORCENTAJE DE EJECUCIÓN DEL 81%. CUPO DE VF N° 620
</t>
  </si>
  <si>
    <t xml:space="preserve">EL DÍA 26 DE OCTUBRE DE 2020 SE REALIZA REDUCCIÓN AL CONTRATO EN ATENCIÓN A LA VERIFICACIÓN DE SALDOS POR CONTRATOS PARA EL CIERRE DE VIGENCIA. EL VALOR DE LA REDUCCIÓN ES LA SUMA DE 25,000,000, QUEDANDO UN VALOR DE CONTRATO POR LA SUMA DE 1.275.000.000 
EL DÍA 30 DE OCTUBRE DE 2020 SE PRORROGA EL CONTRATO DEL 30 DE NOVIEMBRE AL 31 DE DICIEMBRE DE 2020, ES DECIR 31 DÍAS, ASÍ MISMO SE INLUYEN ALGUNOS BIENES, FRUTAS Y VERDURAS NO CONTEMPLADOS AL INICIO DEL CONTRATO, LO ANTERIOR POR CAMBIO DE MENÚ EN LA BR15
PARA LA VIGENCIA 2020 SE EJECUTÓ SIN NOVEDAD ESPECIAL LLEGANDO A UN 98% EJECUTADO ($1.275.000.000). SE REALIZA UNA REDUCCIÓN POR LA SUMA DE $25.000.000 POR AJUSTES EN EL MENÚ A FIN DE CULMINAR LA VIGENCIA 2020.
EL PRESENTE CONTRATO FUE ADICIONADO CON CARGO A VIGENCIA FUTURA AUTORIZACIÓN DEL MINISTERIO DE HACIENDA Y CRÉDITO PUBLICO OFICIO RADICADO BAJO EL NÚMERO 2-2020-059304  DEL 13 DE NOVIEMBRE DE 2020 POR UN VALOR DE $ 223.000.000, QUEDANDO AL CIERRE DE LA VIGENCIA 2020 UN VALOR TOTAL CONTRATO POR LA SUMA DE $ 1.523.000.000 CON UN PORCENTAJE DE EJECUCIÓN DEL 84%. CUPO DE VF N° 1220.
</t>
  </si>
  <si>
    <t xml:space="preserve">EL DÍA 26 DE NOVIEMBRE DE 2020 SE REALIZA ADICIÓN PARA LA VIGENCIA 2020 POR VALOR DE $10,000,000. 
PARA LA VIGENCIA 2020 SE EJECUTÓ SIN NOVEDAD ESPECIAL LLEGANDO A UN 100% EJECUTADO ($108.600.000). 
EL PRESENTE CONTRATO FUE ADICIONADO CON CARGO A VIGENCIA FUTURA AUTORIZACIÓN DEL MINISTERIO DE HACIENDA Y CRÉDITO PUBLICO OFICIO RADICADO BAJO EL NÚMERO 2-2020-059304  DEL 13 DE NOVIEMBRE DE 2020 POR UN VALOR DE $ 39.000.000, QUEDANDO AL CIERRE DE LA VIGENCIA 2020 UN VALOR TOTAL CONTRATO POR LA SUMA DE $ 147.600.000 CON UN PORCENTAJE DE EJECUCIÓN DEL 74%. CUPO DE VF N° 720.
</t>
  </si>
  <si>
    <t xml:space="preserve">PARA LA VIGENCIA 2020 SE EJECUTÓ SIN NOVEDAD ESPECIAL LLEGANDO A UN 100% EJECUTADO ($73.000.000). 
EL PRESENTE CONTRATO FUE ADICIONADO CON CARGO A VIGENCIA FUTURA AUTORIZACIÓN DEL MINISTERIO DE HACIENDA Y CRÉDITO PUBLICO OFICIO RADICADO BAJO EL NÚMERO 2-2020-059304  DEL 13 DE NOVIEMBRE DE 2020 POR UN VALOR DE $ 21.000.000, QUEDANDO AL CIERRE DE LA VIGENCIA 2020 UN VALOR TOTAL CONTRATO POR LA SUMA DE $ 94.000.000 CON UN PORCENTAJE DE EJECUCIÓN DEL 78%. CUPO DE VF N° 820.
</t>
  </si>
  <si>
    <t xml:space="preserve">PARA LA VIGENCIA 2020 SE EJECUTÓ SIN NOVEDAD ESPECIAL LLEGANDO A UN 100% EJECUTADO ($135.000.000). 
EL PRESENTE CONTRATO FUE ADICIONADO CON CARGO A VIGENCIA FUTURA AUTORIZACIÓN DEL MINISTERIO DE HACIENDA Y CRÉDITO PUBLICO OFICIO RADICADO BAJO EL NÚMERO 2-2020-059304  DEL 13 DE NOVIEMBRE DE 2020 POR UN VALOR DE $ 35.000.000, QUEDANDO AL CIERRE DE LA VIGENCIA 2020 UN VALOR TOTAL CONTRATO POR LA SUMA DE $ 170.000.000 CON UN PORCENTAJE DE EJECUCIÓN DEL 79%. CUPO DE VF N° 920.
</t>
  </si>
  <si>
    <t xml:space="preserve">PARA LA VIGENCIA 2020 SE EJECUTÓ SIN NOVEDAD ESPECIAL LLEGANDO A UN 100% EJECUTADO ($100.000.000). 
EL PRESENTE CONTRATO FUE ADICIONADO CON CARGO A VIGENCIA FUTURA AUTORIZACIÓN DEL MINISTERIO DE HACIENDA Y CRÉDITO PUBLICO OFICIO RADICADO BAJO EL NÚMERO 2-2020-059304  DEL 13 DE NOVIEMBRE DE 2020 POR UN VALOR DE $ 49.000.000, QUEDANDO AL CIERRE DE LA VIGENCIA 2020 UN VALOR TOTAL CONTRATO POR LA SUMA DE $ 149.000.000 CON UN PORCENTAJE DE EJECUCIÓN DEL 67%. CUPO DE VF N° 1720
</t>
  </si>
  <si>
    <t xml:space="preserve">SE REALIZÓ EL 05 DE NOVIEMBRE DE 2020 OTRO SI MODIFICATORIO AL CONTRATO ACLARANDO EL TEMA DEL IMPUESTO AL CONSUMO ASÍ COMO LA CUENTA BANCARIA DE LA UNIÓN TEMPORAL 
EL DÍA 2 DE DICIEMBRE DE 2020 SE REALIZA SUSTITUCIÓN PRESUPUESTAL POR VALOR DE 55,000,000 Y PRORROGA HASTA EL 28-02-2021 CON CARGO A LA VIGENCIA FUTURA OFICIO RADICADO BAJO EL NÚMERO 2-2020-059304  DEL 13 DE NOVIEMBRE DE 2020 </t>
  </si>
  <si>
    <t>VIGENCIA 2020</t>
  </si>
  <si>
    <t>VIGENCIA FUTURA ADICIÓN</t>
  </si>
  <si>
    <t>Saldos Vigencia 2020</t>
  </si>
  <si>
    <t>Valor CxP Vigencia 2020</t>
  </si>
  <si>
    <t xml:space="preserve"> NOMBRE SUPE+AD13+AE:AV+AE:AQ+AD13+AE+AE:AS</t>
  </si>
  <si>
    <t>EN EJECUCIÓN
VIGENCIA FUTURA 2020-2021</t>
  </si>
  <si>
    <t>EJECUTADO CON SALDO A REINTEGRAR</t>
  </si>
  <si>
    <t>07/10/2020
02/12/1010</t>
  </si>
  <si>
    <t>30/10/2020
02/12/2020</t>
  </si>
  <si>
    <t>Cuenta por pagar al 31-12-2020</t>
  </si>
  <si>
    <t>Cuenta Por Pagar al 31-12-2020</t>
  </si>
  <si>
    <t>LP 007-051-2020</t>
  </si>
  <si>
    <t>SUMINISTRO DE PRODUCTOS DE PANADERÍA Y OTROS REFRIGERIOS CON DESTINO A LOS COMEDORES DE TROPA DE LA BR - 04, BR- 14, BR – 15  Y BR - 17 DE LA AGENCIA LOGÍSTICA DE LAS FUERZAS MILITARES REGIONAL ANTIOQUIA CHOCÓ Y OTRAS POSIBLES UNIDADES</t>
  </si>
  <si>
    <t>LA AGENCIA LOGÍSTICA DE LAS FUERZAS MILITARES HACE LA PUBLICACIÓN DE LOS DOCUMENTOS PREVIOS Y PROYECTOS DEL PRESENTE PROCESO LICITATORIO SIN CONTAR AÚN CON LA DISPONIBILIDAD PRESUPUESTAL, AMPARÁNDOSE EN LO PRESCRITO EN EL ARTÍCULO 6 DE LA LEY 1882 DE 2018, ASÍ “NO ES OBLIGATORIO CONTAR CON DISPONIBILIDAD PRESUPUESTAL PARA REALIZAR LA PUBLICACIÓN DEL PROYECTO DE PLIEGO DE CONDICIONES”</t>
  </si>
  <si>
    <t>20 DE ENERO DE 2021</t>
  </si>
  <si>
    <t xml:space="preserve">PROYECTO DE PLIEGO DE CONDICIONES - BORRADOR </t>
  </si>
  <si>
    <t>PROCESO PUBLICADO EN LA VIGENCIA 2020 PERO CUYA APERTURA, SELECCIÓN, ADJUDICACIÓN Y EJECUCIÓN SERÁ EN LA VIGENCIA 2021</t>
  </si>
  <si>
    <t>LP 007-052-2020</t>
  </si>
  <si>
    <t>SAMC 007-053-2020</t>
  </si>
  <si>
    <t>SAMC 007-054-2020</t>
  </si>
  <si>
    <t>SAMC 007-055-2020</t>
  </si>
  <si>
    <t>SAMC 007-056-2020</t>
  </si>
  <si>
    <t>SAMC 007-057-2020</t>
  </si>
  <si>
    <t>SAMC 007-058-2020</t>
  </si>
  <si>
    <t>SAMC 007-059-2020</t>
  </si>
  <si>
    <t>SASI 007-060-2020</t>
  </si>
  <si>
    <t>SASI 007-061-2020</t>
  </si>
  <si>
    <t>SASI 007-062-2020</t>
  </si>
  <si>
    <t>SASI 007-063-2020</t>
  </si>
  <si>
    <t>22 DE ENERO DE 2021</t>
  </si>
  <si>
    <t>SUMINISTRO DE HUEVOS CON DESTINO A LOS COMEDORES DE TROPA DE LA BR-4, BR-14, BR-15 Y BR-17 ADMINISTRADOS POR LA AGENCIA LOGÍSTICA DE LAS FUERZAS MILITARES REGIONAL ANTIOQUIA CHOCO Y OTRAS POSIBLES UNIDADES QUE LO REQUIERAN</t>
  </si>
  <si>
    <t>19 DE ENERO DE 2021</t>
  </si>
  <si>
    <t>SUMINISTRO DE HELADOS Y SUS DERIVADOS QUE SE LLEGASEN A NECESITAR CON DESTINO A LOS COMEDORES DE TROPA UBICADOS EN LA BR-4, BR-14, BR-15 Y BR-17 ADMINISTRADOS POR LA AGENCIA LOGÍSTICA DE LAS FUERZAS MILITARES REGIONAL ANTIOQUIA CHOCO Y OTRAS POSIBLES UNIDADES QUE LO REQUIERAN</t>
  </si>
  <si>
    <t>SUMINISTRO DE GASEOSAS, MALTA, AGUA Y OTRAS BEBIDAS NO ALCOHÓLICAS CON DESTINO A LOS COMEDORES DE TROPA UBICADOS EN LA BR 4, 14, 15 Y 17, ADMINISTRADOS POR LA AGENCIA LOGÍSTICA DE LAS FUERZAS MILITARES REGIONAL ANTIOQUIA CHOCÓ Y OTRAS POSIBLES UNIDADES QUE LO REQUIERAN</t>
  </si>
  <si>
    <t>26 DE ENERO DE 2021</t>
  </si>
  <si>
    <t>SASI 007-064-2020</t>
  </si>
  <si>
    <t>FECHA CIERRE</t>
  </si>
  <si>
    <t>FECHA ADJUDICACIÓN</t>
  </si>
  <si>
    <t>PROCESO</t>
  </si>
  <si>
    <t>PRESUPUESTO OFICIAL</t>
  </si>
  <si>
    <t>EVALUADORES</t>
  </si>
  <si>
    <t>Shirley Jimenez (Técnico)
Kelly Martinez (Economico)
Lorena Franco(Financiera)
Leidy Atehortua (Juridico)</t>
  </si>
  <si>
    <t>Shirley Jimenez (Técnico)
Eliana Guerra (Economico)
Lorena Franco(Financiera)
Leidy Atehortua (Juridico)</t>
  </si>
  <si>
    <t>Shirley Jimenez (Técnico)
Erica Arteaga (Economico)
Dora Muñeton (Financiera)
Leidy Atehortua (Juridico)</t>
  </si>
  <si>
    <t>Shirley Jimenez (Técnico)
Erica Arteaga (Economico)
Lorena Franco (Financiera)
Leidy Atehortua (Juridico)</t>
  </si>
  <si>
    <t>Shirley Jimenez (Técnico)
Kelly Martinez (Economico)
Dora Muñeton (Financiera)
Leidy Atehortua (Juridico)</t>
  </si>
  <si>
    <t>Shirley Jimenez (Técnico)
Eliana Guerra (Economico)
Dora Muñeton (Financiera)
Leidy Atehortua (Juridico)</t>
  </si>
  <si>
    <t>Shirley Jimenez (Técnico)
Eliana Guerra(Economico)
Dora Muñeton (Financiera)
Leidy Atehortua (Juridico)</t>
  </si>
  <si>
    <t>Shirley Jimenez (Técnico)
Kelly Martinez (Economico)
Lorena Franco (Financiera)
Leidy Atehortua (Juridico)</t>
  </si>
  <si>
    <t>Shirley Jimenez (Técnico)
Eliana Guerra (Economico)
Lorena Franco (Financiera)
Leidy Atehortua (Juridico)</t>
  </si>
  <si>
    <t>SE EJECUCIÓN SIN NOVEDAD. EXISTIÓ UN SALDO DE $1 QUE SE REINTEGRÓ
LIQUIDADO</t>
  </si>
  <si>
    <t>SE ESTÁ EJECUTANDO SIN NOVEDAD ESPECIAL Y CUMPLIMIENTO LOS CRONOGRAMAS Y FECHAS PACTASDAS PARA LA ENTREGA DE LOS BIENES Y/O SERVICIOS CONTRATADOS
LIQUIDADO</t>
  </si>
  <si>
    <t>3 - GRUPO II</t>
  </si>
  <si>
    <t>Grupo NIIF</t>
  </si>
  <si>
    <t>Microempresas</t>
  </si>
  <si>
    <t>GRUPO III - MICROEMPRESAS</t>
  </si>
  <si>
    <t>4- GRUPO III - MICROEMPRESAS</t>
  </si>
  <si>
    <t>GRUPO I - NIIF PLENAS</t>
  </si>
  <si>
    <t>3- GRUPO II</t>
  </si>
  <si>
    <t>Identificación del Grupo Niif</t>
  </si>
  <si>
    <t>4 - GRUPO III. Microempresas</t>
  </si>
  <si>
    <t xml:space="preserve">GRUPO III. MICROEMPRESAS
</t>
  </si>
  <si>
    <t>GRUPO III. Microempresas</t>
  </si>
  <si>
    <t>Grupo 2</t>
  </si>
  <si>
    <t>MEDIANA</t>
  </si>
  <si>
    <t>GRUPO II</t>
  </si>
  <si>
    <t>MICRO EMPRESA -DINPRO 
MEDIANA EMPRESA GRUPO II - EPROALCO</t>
  </si>
  <si>
    <t xml:space="preserve">Grupo 2
</t>
  </si>
  <si>
    <t>GRUPO 2</t>
  </si>
  <si>
    <t>MICROEMPRESA</t>
  </si>
  <si>
    <t>PEQUEÑA -SI</t>
  </si>
  <si>
    <t xml:space="preserve">GRUPO II
</t>
  </si>
  <si>
    <t>NO CLASIFICADO EN MIPYMES EN DIRECTORIO SECOP</t>
  </si>
  <si>
    <t>SI CLASIFICADO EN MIPYMES EN DIRECTORIO SECOP</t>
  </si>
  <si>
    <t xml:space="preserve">GRUPO I - NIIF PLENAS
CCIO 2020 Y DIRECTORIO SECOP MARCA SI MIPYMES Y PEQUEÑA EMPRESA  SEGÚN DANE </t>
  </si>
  <si>
    <t>GRUPO I - NIIF PLENAS
CCIO 2020 Y DIRECTORIO SECIO MARCA SI MIPYMES Y MICROEMPRESA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</si>
</sst>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42" formatCode="_-&quot;$&quot;\ * #,##0_-;\-&quot;$&quot;\ * #,##0_-;_-&quot;$&quot;\ * &quot;-&quot;_-;_-@_-"/>
    <numFmt numFmtId="164" formatCode="_(&quot;$&quot;\ * #,##0.00_);_(&quot;$&quot;\ * \(#,##0.00\);_(&quot;$&quot;\ * &quot;-&quot;??_);_(@_)"/>
    <numFmt numFmtId="165" formatCode="_-[$$-240A]\ * #,##0_ ;_-[$$-240A]\ * \-#,##0\ ;_-[$$-240A]\ * &quot;-&quot;_ ;_-@_ "/>
    <numFmt numFmtId="166" formatCode="_(&quot;$&quot;\ * #,##0_);_(&quot;$&quot;\ * \(#,##0\);_(&quot;$&quot;\ * &quot;-&quot;??_);_(@_)"/>
    <numFmt numFmtId="167" formatCode="&quot;$&quot;\ #,##0;[Red]&quot;$&quot;\ #,##0"/>
    <numFmt numFmtId="168" formatCode="_-&quot;$&quot;* #,##0_-;\-&quot;$&quot;* #,##0_-;_-&quot;$&quot;* &quot;-&quot;??_-;_-@_-"/>
  </numFmts>
  <fonts count="14" x14ac:knownFonts="1">
    <font>
      <sz val="12"/>
      <color theme="1"/>
      <name val="Calibri"/>
      <family val="2"/>
      <scheme val="minor"/>
    </font>
    <font>
      <sz val="12"/>
      <color theme="1"/>
      <name val="Calibri"/>
      <family val="2"/>
      <scheme val="minor"/>
    </font>
    <font>
      <sz val="10"/>
      <name val="Arial"/>
      <family val="2"/>
    </font>
    <font>
      <sz val="10"/>
      <color theme="1"/>
      <name val="Verdana"/>
      <family val="2"/>
    </font>
    <font>
      <sz val="11"/>
      <color theme="1"/>
      <name val="Arial"/>
      <family val="2"/>
    </font>
    <font>
      <sz val="11"/>
      <color rgb="FF006100"/>
      <name val="Calibri"/>
      <family val="2"/>
      <scheme val="minor"/>
    </font>
    <font>
      <b/>
      <sz val="11"/>
      <color rgb="FF0000FF"/>
      <name val="Arial"/>
      <family val="2"/>
    </font>
    <font>
      <b/>
      <sz val="11"/>
      <color theme="0"/>
      <name val="Arial"/>
      <family val="2"/>
    </font>
    <font>
      <sz val="9"/>
      <color indexed="81"/>
      <name val="Tahoma"/>
      <family val="2"/>
    </font>
    <font>
      <b/>
      <sz val="9"/>
      <color indexed="81"/>
      <name val="Tahoma"/>
      <family val="2"/>
    </font>
    <font>
      <sz val="11"/>
      <name val="Arial"/>
      <family val="2"/>
    </font>
    <font>
      <b/>
      <sz val="11"/>
      <color theme="1"/>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9"/>
        <bgColor indexed="64"/>
      </patternFill>
    </fill>
    <fill>
      <patternFill patternType="solid">
        <fgColor rgb="FFFFFF00"/>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164" fontId="1" fillId="0" borderId="0" applyFont="0" applyFill="0" applyBorder="0" applyAlignment="0" applyProtection="0"/>
    <xf numFmtId="49" fontId="3" fillId="0" borderId="0" applyFill="0" applyBorder="0" applyProtection="0">
      <alignment horizontal="left" vertical="center"/>
    </xf>
    <xf numFmtId="0" fontId="2" fillId="0" borderId="0"/>
    <xf numFmtId="42" fontId="1" fillId="0" borderId="0" applyFont="0" applyFill="0" applyBorder="0" applyAlignment="0" applyProtection="0"/>
    <xf numFmtId="0" fontId="5" fillId="4" borderId="0" applyNumberFormat="0" applyBorder="0" applyAlignment="0" applyProtection="0"/>
    <xf numFmtId="9" fontId="1" fillId="0" borderId="0" applyFont="0" applyFill="0" applyBorder="0" applyAlignment="0" applyProtection="0"/>
  </cellStyleXfs>
  <cellXfs count="59">
    <xf numFmtId="0" fontId="0" fillId="0" borderId="0" xfId="0"/>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67" fontId="4" fillId="2" borderId="1" xfId="1" applyNumberFormat="1" applyFont="1" applyFill="1" applyBorder="1" applyAlignment="1">
      <alignment horizontal="center" vertical="center" wrapText="1"/>
    </xf>
    <xf numFmtId="0" fontId="4" fillId="2" borderId="1" xfId="6"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6" fontId="4" fillId="2" borderId="1" xfId="2" applyNumberFormat="1" applyFont="1" applyFill="1" applyBorder="1" applyAlignment="1">
      <alignment horizontal="center" vertical="center" wrapText="1"/>
    </xf>
    <xf numFmtId="0" fontId="4" fillId="2" borderId="1" xfId="0" applyFont="1" applyFill="1" applyBorder="1" applyAlignment="1">
      <alignment horizontal="center" vertical="center"/>
    </xf>
    <xf numFmtId="168" fontId="4" fillId="2" borderId="1" xfId="2" applyNumberFormat="1" applyFont="1" applyFill="1" applyBorder="1" applyAlignment="1">
      <alignment horizontal="center" vertical="center"/>
    </xf>
    <xf numFmtId="168" fontId="4" fillId="2" borderId="1" xfId="2"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42" fontId="4" fillId="2" borderId="1" xfId="5" applyFont="1" applyFill="1" applyBorder="1" applyAlignment="1">
      <alignment horizontal="center" vertical="center" wrapText="1"/>
    </xf>
    <xf numFmtId="168" fontId="4" fillId="2" borderId="1" xfId="2" applyNumberFormat="1" applyFont="1" applyFill="1" applyBorder="1" applyAlignment="1" applyProtection="1">
      <alignment horizontal="center" vertical="center" wrapText="1"/>
      <protection hidden="1"/>
    </xf>
    <xf numFmtId="3"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Border="1"/>
    <xf numFmtId="0" fontId="4" fillId="2" borderId="0" xfId="0" applyFont="1" applyFill="1" applyAlignment="1">
      <alignment horizontal="center" vertical="center"/>
    </xf>
    <xf numFmtId="0" fontId="4" fillId="2" borderId="0" xfId="0" applyFont="1" applyFill="1"/>
    <xf numFmtId="0" fontId="4" fillId="2" borderId="0" xfId="0" applyFont="1" applyFill="1" applyBorder="1"/>
    <xf numFmtId="6" fontId="4" fillId="2" borderId="1" xfId="0" applyNumberFormat="1" applyFont="1" applyFill="1" applyBorder="1" applyAlignment="1">
      <alignment horizontal="center" vertical="center" wrapText="1"/>
    </xf>
    <xf numFmtId="9" fontId="4" fillId="2" borderId="1" xfId="7" applyFont="1" applyFill="1" applyBorder="1" applyAlignment="1">
      <alignment horizontal="center" vertical="center" wrapText="1"/>
    </xf>
    <xf numFmtId="0" fontId="4" fillId="2" borderId="0" xfId="0" applyFont="1" applyFill="1" applyBorder="1" applyAlignment="1">
      <alignment vertical="center"/>
    </xf>
    <xf numFmtId="0" fontId="4" fillId="2" borderId="0" xfId="0" applyFont="1" applyFill="1" applyBorder="1" applyAlignment="1">
      <alignment horizontal="left" wrapText="1"/>
    </xf>
    <xf numFmtId="165" fontId="4" fillId="2" borderId="0" xfId="0" applyNumberFormat="1" applyFont="1" applyFill="1" applyBorder="1"/>
    <xf numFmtId="0" fontId="7"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6" applyFont="1" applyFill="1" applyBorder="1" applyAlignment="1">
      <alignment horizontal="center" vertical="center" wrapText="1"/>
    </xf>
    <xf numFmtId="14" fontId="4" fillId="2" borderId="1" xfId="6" applyNumberFormat="1" applyFont="1" applyFill="1" applyBorder="1" applyAlignment="1">
      <alignment horizontal="center" vertical="center" wrapText="1"/>
    </xf>
    <xf numFmtId="42" fontId="4" fillId="2" borderId="0" xfId="5" applyFont="1" applyFill="1" applyBorder="1"/>
    <xf numFmtId="168" fontId="4" fillId="2" borderId="1" xfId="0" applyNumberFormat="1" applyFont="1" applyFill="1" applyBorder="1" applyAlignment="1">
      <alignment horizontal="center" vertical="center" wrapText="1"/>
    </xf>
    <xf numFmtId="166" fontId="7" fillId="3" borderId="1" xfId="2" applyNumberFormat="1" applyFont="1" applyFill="1" applyBorder="1" applyAlignment="1">
      <alignment horizontal="center" vertical="center" wrapText="1"/>
    </xf>
    <xf numFmtId="166" fontId="4" fillId="0" borderId="1" xfId="2" applyNumberFormat="1" applyFont="1" applyBorder="1" applyAlignment="1">
      <alignment horizontal="center" vertical="center"/>
    </xf>
    <xf numFmtId="166" fontId="0" fillId="0" borderId="0" xfId="2" applyNumberFormat="1" applyFont="1"/>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6" fontId="4" fillId="2" borderId="0" xfId="2" applyNumberFormat="1" applyFont="1" applyFill="1" applyBorder="1"/>
    <xf numFmtId="0" fontId="7"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166" fontId="4" fillId="7" borderId="1" xfId="2" applyNumberFormat="1" applyFont="1" applyFill="1" applyBorder="1" applyAlignment="1">
      <alignment horizontal="center" vertical="center" wrapText="1"/>
    </xf>
    <xf numFmtId="0" fontId="0" fillId="2" borderId="0" xfId="0" applyFill="1"/>
    <xf numFmtId="3" fontId="4" fillId="2" borderId="0" xfId="0" applyNumberFormat="1" applyFont="1" applyFill="1"/>
    <xf numFmtId="3" fontId="0" fillId="2" borderId="0" xfId="0" applyNumberFormat="1" applyFill="1"/>
    <xf numFmtId="42" fontId="4" fillId="2" borderId="1" xfId="7" applyNumberFormat="1" applyFont="1" applyFill="1" applyBorder="1" applyAlignment="1">
      <alignment horizontal="center" vertical="center" wrapText="1"/>
    </xf>
    <xf numFmtId="42" fontId="4" fillId="2" borderId="1" xfId="0" applyNumberFormat="1" applyFont="1" applyFill="1" applyBorder="1" applyAlignment="1">
      <alignment horizontal="center" vertical="center" wrapText="1"/>
    </xf>
    <xf numFmtId="166" fontId="11" fillId="2" borderId="0" xfId="2" applyNumberFormat="1" applyFont="1" applyFill="1" applyBorder="1"/>
    <xf numFmtId="0" fontId="11" fillId="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4" fillId="0" borderId="1" xfId="0" applyFont="1" applyBorder="1" applyAlignment="1">
      <alignment horizontal="justify" vertical="center"/>
    </xf>
    <xf numFmtId="0" fontId="4" fillId="0" borderId="1" xfId="0" applyFont="1" applyFill="1" applyBorder="1" applyAlignment="1">
      <alignment horizontal="center" vertical="center" wrapText="1"/>
    </xf>
    <xf numFmtId="166" fontId="4" fillId="0" borderId="1" xfId="2"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7" fillId="10" borderId="1" xfId="0" applyFont="1" applyFill="1" applyBorder="1" applyAlignment="1">
      <alignment horizontal="center" vertical="center" wrapText="1"/>
    </xf>
    <xf numFmtId="0" fontId="4" fillId="9" borderId="1" xfId="0" applyFont="1" applyFill="1" applyBorder="1" applyAlignment="1">
      <alignment horizontal="center" vertical="center" wrapText="1"/>
    </xf>
  </cellXfs>
  <cellStyles count="8">
    <cellStyle name="BodyStyle" xfId="3"/>
    <cellStyle name="Bueno" xfId="6" builtinId="26"/>
    <cellStyle name="Moneda" xfId="2" builtinId="4"/>
    <cellStyle name="Moneda [0]" xfId="5" builtinId="7"/>
    <cellStyle name="Normal" xfId="0" builtinId="0"/>
    <cellStyle name="Normal 2" xfId="1"/>
    <cellStyle name="Normal 4" xfId="4"/>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40-Grupo%20de%20Contratos\240-Grupo%20Contratos%202020\240-02%20Informes\Informes%20Internos%20Grupo%20Ctos\Relaci&#243;n%20Contrat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Ctos"/>
      <sheetName val="Informe Procesos Desiertos"/>
      <sheetName val="Modificaciones Contractuales"/>
      <sheetName val="Liquidaciones"/>
      <sheetName val="Listado Personal"/>
      <sheetName val="Hoja1"/>
    </sheetNames>
    <sheetDataSet>
      <sheetData sheetId="0">
        <row r="1">
          <cell r="W1" t="str">
            <v>N° CONTRATO</v>
          </cell>
          <cell r="X1" t="str">
            <v>CONTRATISTA</v>
          </cell>
          <cell r="Y1" t="str">
            <v xml:space="preserve">IDENTIFICACION Y/O NIT </v>
          </cell>
          <cell r="Z1" t="str">
            <v>VALOR INCIAL DEL CONTRATO</v>
          </cell>
          <cell r="AA1" t="str">
            <v xml:space="preserve">No. CTO INTER                                                                                                            </v>
          </cell>
          <cell r="AB1" t="str">
            <v xml:space="preserve">FUERZA </v>
          </cell>
          <cell r="AC1" t="str">
            <v>VENCIMIENTO INTER</v>
          </cell>
          <cell r="AD1" t="str">
            <v>RP</v>
          </cell>
          <cell r="AE1" t="str">
            <v>FECHA RP</v>
          </cell>
          <cell r="AF1" t="str">
            <v>FECHA ADICION N°1</v>
          </cell>
          <cell r="AG1" t="str">
            <v>VALOR ADICIÓN N°1</v>
          </cell>
          <cell r="AH1" t="str">
            <v>FECHA ADICION N°2</v>
          </cell>
          <cell r="AI1" t="str">
            <v>VALOR ADICIÓN N°2</v>
          </cell>
          <cell r="AJ1" t="str">
            <v>FECHA ADICION N°3</v>
          </cell>
          <cell r="AK1" t="str">
            <v>VALOR ADICIÓN N°3</v>
          </cell>
          <cell r="AL1" t="str">
            <v>VALOR TOTAL ADICIONES</v>
          </cell>
          <cell r="AM1" t="str">
            <v>VALOR TOTAL DEL CONTRATO</v>
          </cell>
          <cell r="AN1" t="str">
            <v xml:space="preserve">VALOR PAGADO </v>
          </cell>
          <cell r="AO1" t="str">
            <v>SALDO</v>
          </cell>
          <cell r="AP1" t="str">
            <v>REINTEGROS</v>
          </cell>
          <cell r="AQ1" t="str">
            <v>FECHA SUSCRIPCION CONTRATO</v>
          </cell>
        </row>
        <row r="2">
          <cell r="W2" t="str">
            <v>007-004-2020</v>
          </cell>
          <cell r="X2" t="str">
            <v>MAZO RODRIGUEZ ANA LUCIA / RICURAS DE LUCY</v>
          </cell>
          <cell r="Y2">
            <v>432030238</v>
          </cell>
          <cell r="Z2">
            <v>310000000</v>
          </cell>
          <cell r="AA2" t="str">
            <v>055-DIADQ-DIPER-2019</v>
          </cell>
          <cell r="AB2" t="str">
            <v>EJERCITO NACIONAL DE COLOMBIA</v>
          </cell>
          <cell r="AC2">
            <v>43918</v>
          </cell>
          <cell r="AD2">
            <v>9420</v>
          </cell>
          <cell r="AE2">
            <v>43865</v>
          </cell>
          <cell r="AF2">
            <v>0</v>
          </cell>
          <cell r="AG2">
            <v>0</v>
          </cell>
          <cell r="AH2">
            <v>0</v>
          </cell>
          <cell r="AI2">
            <v>0</v>
          </cell>
          <cell r="AJ2">
            <v>0</v>
          </cell>
          <cell r="AK2">
            <v>0</v>
          </cell>
          <cell r="AL2">
            <v>0</v>
          </cell>
          <cell r="AM2">
            <v>310000000</v>
          </cell>
          <cell r="AN2">
            <v>0</v>
          </cell>
          <cell r="AO2">
            <v>310000000</v>
          </cell>
          <cell r="AP2">
            <v>0</v>
          </cell>
          <cell r="AQ2">
            <v>43864</v>
          </cell>
        </row>
        <row r="3">
          <cell r="W3" t="str">
            <v>007-005-2020</v>
          </cell>
          <cell r="X3" t="str">
            <v>DELISABORES Y ALGO MÁS DE URABÁ</v>
          </cell>
          <cell r="Y3">
            <v>416878683</v>
          </cell>
          <cell r="Z3">
            <v>220000000</v>
          </cell>
          <cell r="AA3" t="str">
            <v>055-DIADQ-DIPER-2019</v>
          </cell>
          <cell r="AB3" t="str">
            <v>EJERCITO NACIONAL DE COLOMBIA</v>
          </cell>
          <cell r="AC3">
            <v>43918</v>
          </cell>
          <cell r="AD3">
            <v>9520</v>
          </cell>
          <cell r="AE3">
            <v>43865</v>
          </cell>
          <cell r="AF3">
            <v>0</v>
          </cell>
          <cell r="AG3">
            <v>0</v>
          </cell>
          <cell r="AH3">
            <v>0</v>
          </cell>
          <cell r="AI3">
            <v>0</v>
          </cell>
          <cell r="AJ3">
            <v>0</v>
          </cell>
          <cell r="AK3">
            <v>0</v>
          </cell>
          <cell r="AL3">
            <v>0</v>
          </cell>
          <cell r="AM3">
            <v>220000000</v>
          </cell>
          <cell r="AN3">
            <v>0</v>
          </cell>
          <cell r="AO3">
            <v>220000000</v>
          </cell>
          <cell r="AP3">
            <v>0</v>
          </cell>
          <cell r="AQ3">
            <v>43864</v>
          </cell>
        </row>
        <row r="4">
          <cell r="W4" t="str">
            <v>007-006-2020</v>
          </cell>
          <cell r="X4" t="str">
            <v>DISTRIBUIDORA ANTIOQUEÑA DE VERDURAS / ÁNGELA MARIA MARTINEZ MEJÍA</v>
          </cell>
          <cell r="Y4">
            <v>217885640</v>
          </cell>
          <cell r="Z4">
            <v>110997857</v>
          </cell>
          <cell r="AA4" t="str">
            <v>055-DIADQ-DIPER-2019</v>
          </cell>
          <cell r="AB4" t="str">
            <v>EJERCITO NACIONAL DE COLOMBIA</v>
          </cell>
          <cell r="AC4">
            <v>43918</v>
          </cell>
          <cell r="AD4">
            <v>9320</v>
          </cell>
          <cell r="AE4">
            <v>43865</v>
          </cell>
          <cell r="AF4">
            <v>0</v>
          </cell>
          <cell r="AG4">
            <v>0</v>
          </cell>
          <cell r="AH4">
            <v>0</v>
          </cell>
          <cell r="AI4">
            <v>0</v>
          </cell>
          <cell r="AJ4">
            <v>0</v>
          </cell>
          <cell r="AK4">
            <v>0</v>
          </cell>
          <cell r="AL4">
            <v>0</v>
          </cell>
          <cell r="AM4">
            <v>110997857</v>
          </cell>
          <cell r="AN4">
            <v>0</v>
          </cell>
          <cell r="AO4">
            <v>110997857</v>
          </cell>
          <cell r="AP4">
            <v>0</v>
          </cell>
          <cell r="AQ4">
            <v>43864</v>
          </cell>
        </row>
        <row r="5">
          <cell r="W5" t="str">
            <v>007-007-2020</v>
          </cell>
          <cell r="X5" t="str">
            <v>DISTRIBUIDORA ANTIOQUEÑA DE VERDURAS / ÁNGELA MARIA MARTINEZ MEJÍA</v>
          </cell>
          <cell r="Y5">
            <v>217885640</v>
          </cell>
          <cell r="Z5">
            <v>340000000</v>
          </cell>
          <cell r="AA5" t="str">
            <v>055-DIADQ-DIPER-2019</v>
          </cell>
          <cell r="AB5" t="str">
            <v>EJERCITO NACIONAL DE COLOMBIA</v>
          </cell>
          <cell r="AC5">
            <v>43918</v>
          </cell>
          <cell r="AD5">
            <v>9620</v>
          </cell>
          <cell r="AE5">
            <v>43865</v>
          </cell>
          <cell r="AF5">
            <v>0</v>
          </cell>
          <cell r="AG5">
            <v>0</v>
          </cell>
          <cell r="AH5">
            <v>0</v>
          </cell>
          <cell r="AI5">
            <v>0</v>
          </cell>
          <cell r="AJ5">
            <v>0</v>
          </cell>
          <cell r="AK5">
            <v>0</v>
          </cell>
          <cell r="AL5">
            <v>0</v>
          </cell>
          <cell r="AM5">
            <v>340000000</v>
          </cell>
          <cell r="AN5">
            <v>0</v>
          </cell>
          <cell r="AO5">
            <v>340000000</v>
          </cell>
          <cell r="AP5">
            <v>0</v>
          </cell>
          <cell r="AQ5">
            <v>43864</v>
          </cell>
        </row>
        <row r="6">
          <cell r="W6" t="str">
            <v>007-008-2020</v>
          </cell>
          <cell r="X6" t="str">
            <v>CENTRAL DE CARNES BRANGUS REAL</v>
          </cell>
          <cell r="Y6">
            <v>708102891</v>
          </cell>
          <cell r="Z6">
            <v>380000000</v>
          </cell>
          <cell r="AA6" t="str">
            <v>055-DIADQ-DIPER-2019</v>
          </cell>
          <cell r="AB6" t="str">
            <v>EJERCITO NACIONAL DE COLOMBIA</v>
          </cell>
          <cell r="AC6">
            <v>43918</v>
          </cell>
          <cell r="AD6">
            <v>9720</v>
          </cell>
          <cell r="AE6">
            <v>43865</v>
          </cell>
          <cell r="AF6">
            <v>0</v>
          </cell>
          <cell r="AG6">
            <v>0</v>
          </cell>
          <cell r="AH6">
            <v>0</v>
          </cell>
          <cell r="AI6">
            <v>0</v>
          </cell>
          <cell r="AJ6">
            <v>0</v>
          </cell>
          <cell r="AK6">
            <v>0</v>
          </cell>
          <cell r="AL6">
            <v>0</v>
          </cell>
          <cell r="AM6">
            <v>380000000</v>
          </cell>
          <cell r="AN6">
            <v>0</v>
          </cell>
          <cell r="AO6">
            <v>380000000</v>
          </cell>
          <cell r="AP6">
            <v>0</v>
          </cell>
          <cell r="AQ6">
            <v>43864</v>
          </cell>
        </row>
        <row r="7">
          <cell r="W7" t="str">
            <v>007-009-2020</v>
          </cell>
          <cell r="X7" t="str">
            <v xml:space="preserve">EL ZARZAL S.A. </v>
          </cell>
          <cell r="Y7">
            <v>8909200014</v>
          </cell>
          <cell r="Z7">
            <v>635000000</v>
          </cell>
          <cell r="AA7" t="str">
            <v>055-DIADQ-DIPER-2019</v>
          </cell>
          <cell r="AB7" t="str">
            <v>EJERCITO NACIONAL DE COLOMBIA</v>
          </cell>
          <cell r="AC7">
            <v>43918</v>
          </cell>
          <cell r="AD7">
            <v>9820</v>
          </cell>
          <cell r="AE7">
            <v>43865</v>
          </cell>
          <cell r="AF7">
            <v>0</v>
          </cell>
          <cell r="AG7">
            <v>0</v>
          </cell>
          <cell r="AH7">
            <v>0</v>
          </cell>
          <cell r="AI7">
            <v>0</v>
          </cell>
          <cell r="AJ7">
            <v>0</v>
          </cell>
          <cell r="AK7">
            <v>0</v>
          </cell>
          <cell r="AL7">
            <v>0</v>
          </cell>
          <cell r="AM7">
            <v>635000000</v>
          </cell>
          <cell r="AN7">
            <v>0</v>
          </cell>
          <cell r="AO7">
            <v>635000000</v>
          </cell>
          <cell r="AP7">
            <v>0</v>
          </cell>
          <cell r="AQ7">
            <v>43864</v>
          </cell>
        </row>
        <row r="8">
          <cell r="W8" t="str">
            <v>007-014-2020</v>
          </cell>
          <cell r="X8" t="str">
            <v>DISTRIBUIDORA ANTIOQUEÑA DE VERDURAS / ÁNGELA MARIA MARTINEZ MEJÍA</v>
          </cell>
          <cell r="Y8">
            <v>217885640</v>
          </cell>
          <cell r="Z8">
            <v>1300000000</v>
          </cell>
          <cell r="AA8" t="str">
            <v>055-DIADQ-DIPER-2019</v>
          </cell>
          <cell r="AB8" t="str">
            <v>EJERCITO NACIONAL DE COLOMBIA</v>
          </cell>
          <cell r="AC8">
            <v>43918</v>
          </cell>
          <cell r="AD8">
            <v>12820</v>
          </cell>
          <cell r="AE8">
            <v>43873</v>
          </cell>
          <cell r="AF8">
            <v>0</v>
          </cell>
          <cell r="AG8">
            <v>0</v>
          </cell>
          <cell r="AH8">
            <v>0</v>
          </cell>
          <cell r="AI8">
            <v>0</v>
          </cell>
          <cell r="AJ8">
            <v>0</v>
          </cell>
          <cell r="AK8">
            <v>0</v>
          </cell>
          <cell r="AL8">
            <v>0</v>
          </cell>
          <cell r="AM8">
            <v>1300000000</v>
          </cell>
          <cell r="AN8">
            <v>0</v>
          </cell>
          <cell r="AO8">
            <v>1300000000</v>
          </cell>
          <cell r="AP8">
            <v>0</v>
          </cell>
          <cell r="AQ8">
            <v>43872</v>
          </cell>
        </row>
        <row r="9">
          <cell r="W9" t="str">
            <v>007-015-2020</v>
          </cell>
          <cell r="X9" t="str">
            <v>COMERCIALIZADORA CENTRO ORIENTE S A E S P</v>
          </cell>
          <cell r="Y9">
            <v>9007168004</v>
          </cell>
          <cell r="Z9">
            <v>98600000</v>
          </cell>
          <cell r="AA9" t="str">
            <v>055-DIADQ-DIPER-2019</v>
          </cell>
          <cell r="AB9" t="str">
            <v>EJERCITO NACIONAL DE COLOMBIA</v>
          </cell>
          <cell r="AC9">
            <v>43918</v>
          </cell>
          <cell r="AD9">
            <v>17620</v>
          </cell>
          <cell r="AE9">
            <v>43879</v>
          </cell>
          <cell r="AF9">
            <v>0</v>
          </cell>
          <cell r="AG9">
            <v>0</v>
          </cell>
          <cell r="AH9">
            <v>0</v>
          </cell>
          <cell r="AI9">
            <v>0</v>
          </cell>
          <cell r="AJ9">
            <v>0</v>
          </cell>
          <cell r="AK9">
            <v>0</v>
          </cell>
          <cell r="AL9">
            <v>0</v>
          </cell>
          <cell r="AM9">
            <v>98600000</v>
          </cell>
          <cell r="AN9">
            <v>0</v>
          </cell>
          <cell r="AO9">
            <v>98600000</v>
          </cell>
          <cell r="AP9">
            <v>0</v>
          </cell>
          <cell r="AQ9">
            <v>43878</v>
          </cell>
        </row>
        <row r="10">
          <cell r="W10" t="str">
            <v>007-011-2020</v>
          </cell>
          <cell r="X10" t="str">
            <v xml:space="preserve">COMESTIBLES DAN S.A. </v>
          </cell>
          <cell r="Y10">
            <v>8909084935</v>
          </cell>
          <cell r="Z10">
            <v>770000000</v>
          </cell>
          <cell r="AA10" t="str">
            <v>055-DIADQ-DIPER-2019</v>
          </cell>
          <cell r="AB10" t="str">
            <v>EJERCITO NACIONAL DE COLOMBIA</v>
          </cell>
          <cell r="AC10">
            <v>43918</v>
          </cell>
          <cell r="AD10">
            <v>10720</v>
          </cell>
          <cell r="AE10">
            <v>1</v>
          </cell>
          <cell r="AF10">
            <v>0</v>
          </cell>
          <cell r="AG10">
            <v>0</v>
          </cell>
          <cell r="AH10">
            <v>0</v>
          </cell>
          <cell r="AI10">
            <v>0</v>
          </cell>
          <cell r="AJ10">
            <v>0</v>
          </cell>
          <cell r="AK10">
            <v>0</v>
          </cell>
          <cell r="AL10">
            <v>0</v>
          </cell>
          <cell r="AM10">
            <v>770000000</v>
          </cell>
          <cell r="AN10">
            <v>0</v>
          </cell>
          <cell r="AO10">
            <v>770000000</v>
          </cell>
          <cell r="AP10">
            <v>0</v>
          </cell>
          <cell r="AQ10">
            <v>43868</v>
          </cell>
        </row>
        <row r="11">
          <cell r="W11" t="str">
            <v>007-016-2020</v>
          </cell>
          <cell r="X11" t="str">
            <v>MONASTERIO LA VISITACIÓN DE SANTA MARIA</v>
          </cell>
          <cell r="Y11">
            <v>8002364958</v>
          </cell>
          <cell r="Z11">
            <v>73000000</v>
          </cell>
          <cell r="AA11" t="str">
            <v>055-DIADQ-DIPER-2019</v>
          </cell>
          <cell r="AB11" t="str">
            <v>EJERCITO NACIONAL DE COLOMBIA</v>
          </cell>
          <cell r="AC11">
            <v>43918</v>
          </cell>
          <cell r="AD11">
            <v>18520</v>
          </cell>
          <cell r="AE11">
            <v>43881</v>
          </cell>
          <cell r="AF11">
            <v>0</v>
          </cell>
          <cell r="AG11">
            <v>0</v>
          </cell>
          <cell r="AH11">
            <v>0</v>
          </cell>
          <cell r="AI11">
            <v>0</v>
          </cell>
          <cell r="AJ11">
            <v>0</v>
          </cell>
          <cell r="AK11">
            <v>0</v>
          </cell>
          <cell r="AL11">
            <v>0</v>
          </cell>
          <cell r="AM11">
            <v>73000000</v>
          </cell>
          <cell r="AN11">
            <v>0</v>
          </cell>
          <cell r="AO11">
            <v>73000000</v>
          </cell>
          <cell r="AP11">
            <v>0</v>
          </cell>
          <cell r="AQ11">
            <v>43881</v>
          </cell>
        </row>
        <row r="12">
          <cell r="W12" t="str">
            <v>007-010-2020</v>
          </cell>
          <cell r="X12" t="str">
            <v>CENTRAL DE CARNES BRANGUS REAL /OROZCO MORALES HÉCTOR FERNANDO</v>
          </cell>
          <cell r="Y12">
            <v>708102891</v>
          </cell>
          <cell r="Z12">
            <v>1170000000</v>
          </cell>
          <cell r="AA12" t="str">
            <v>055-DIADQ-DIPER-2019</v>
          </cell>
          <cell r="AB12" t="str">
            <v>EJERCITO NACIONAL DE COLOMBIA</v>
          </cell>
          <cell r="AC12">
            <v>43918</v>
          </cell>
          <cell r="AD12">
            <v>9920</v>
          </cell>
          <cell r="AE12">
            <v>43865</v>
          </cell>
          <cell r="AF12">
            <v>0</v>
          </cell>
          <cell r="AG12">
            <v>0</v>
          </cell>
          <cell r="AH12">
            <v>0</v>
          </cell>
          <cell r="AI12">
            <v>0</v>
          </cell>
          <cell r="AJ12">
            <v>0</v>
          </cell>
          <cell r="AK12">
            <v>0</v>
          </cell>
          <cell r="AL12">
            <v>0</v>
          </cell>
          <cell r="AM12">
            <v>1170000000</v>
          </cell>
          <cell r="AN12">
            <v>0</v>
          </cell>
          <cell r="AO12">
            <v>1170000000</v>
          </cell>
          <cell r="AP12">
            <v>0</v>
          </cell>
          <cell r="AQ12">
            <v>43865</v>
          </cell>
        </row>
        <row r="13">
          <cell r="W13" t="str">
            <v>007-003-2020</v>
          </cell>
          <cell r="X13" t="str">
            <v>DISTRIBUIDORA ANTIOQUEÑA DE VERDURAS / ÁNGELA MARIA MARTINEZ MEJÍA</v>
          </cell>
          <cell r="Y13">
            <v>217885640</v>
          </cell>
          <cell r="Z13">
            <v>400000000</v>
          </cell>
          <cell r="AA13" t="str">
            <v>055-DIADQ-DIPER-2019</v>
          </cell>
          <cell r="AB13" t="str">
            <v>EJERCITO NACIONAL DE COLOMBIA</v>
          </cell>
          <cell r="AC13">
            <v>43918</v>
          </cell>
          <cell r="AD13">
            <v>9120</v>
          </cell>
          <cell r="AE13">
            <v>43864</v>
          </cell>
          <cell r="AF13">
            <v>0</v>
          </cell>
          <cell r="AG13">
            <v>0</v>
          </cell>
          <cell r="AH13">
            <v>0</v>
          </cell>
          <cell r="AI13">
            <v>0</v>
          </cell>
          <cell r="AJ13">
            <v>0</v>
          </cell>
          <cell r="AK13">
            <v>0</v>
          </cell>
          <cell r="AL13">
            <v>0</v>
          </cell>
          <cell r="AM13">
            <v>400000000</v>
          </cell>
          <cell r="AN13">
            <v>0</v>
          </cell>
          <cell r="AO13">
            <v>400000000</v>
          </cell>
          <cell r="AP13">
            <v>0</v>
          </cell>
          <cell r="AQ13">
            <v>43864</v>
          </cell>
        </row>
        <row r="14">
          <cell r="W14" t="str">
            <v>007-012-2020</v>
          </cell>
          <cell r="X14" t="str">
            <v>ASOCIACIÓN NACIONAL ACCIÓN SOCIAL EJERCITO COLOMBIA - ANASE</v>
          </cell>
          <cell r="Y14">
            <v>9009170628</v>
          </cell>
          <cell r="Z14">
            <v>1000000000</v>
          </cell>
          <cell r="AA14" t="str">
            <v>055-DIADQ-DIPER-2019</v>
          </cell>
          <cell r="AB14" t="str">
            <v>EJERCITO NACIONAL DE COLOMBIA</v>
          </cell>
          <cell r="AC14">
            <v>43918</v>
          </cell>
          <cell r="AD14">
            <v>11620</v>
          </cell>
          <cell r="AE14">
            <v>43872</v>
          </cell>
          <cell r="AF14">
            <v>0</v>
          </cell>
          <cell r="AG14">
            <v>0</v>
          </cell>
          <cell r="AH14">
            <v>0</v>
          </cell>
          <cell r="AI14">
            <v>0</v>
          </cell>
          <cell r="AJ14">
            <v>0</v>
          </cell>
          <cell r="AK14">
            <v>0</v>
          </cell>
          <cell r="AL14">
            <v>0</v>
          </cell>
          <cell r="AM14">
            <v>1000000000</v>
          </cell>
          <cell r="AN14">
            <v>0</v>
          </cell>
          <cell r="AO14">
            <v>1000000000</v>
          </cell>
          <cell r="AP14">
            <v>0</v>
          </cell>
          <cell r="AQ14">
            <v>43872</v>
          </cell>
        </row>
        <row r="15">
          <cell r="W15" t="str">
            <v>007-001-2020</v>
          </cell>
          <cell r="X15" t="str">
            <v xml:space="preserve">
AGROMAYOR COMERCIALIZADORA GANADERA SAS
</v>
          </cell>
          <cell r="Y15">
            <v>9007125294</v>
          </cell>
          <cell r="Z15">
            <v>30000000</v>
          </cell>
          <cell r="AA15" t="str">
            <v>055-DIADQ-DIPER-2019</v>
          </cell>
          <cell r="AB15" t="str">
            <v>EJERCITO NACIONAL DE COLOMBIA</v>
          </cell>
          <cell r="AC15">
            <v>43918</v>
          </cell>
          <cell r="AD15">
            <v>8920</v>
          </cell>
          <cell r="AE15">
            <v>43857</v>
          </cell>
          <cell r="AF15">
            <v>0</v>
          </cell>
          <cell r="AG15">
            <v>0</v>
          </cell>
          <cell r="AH15">
            <v>0</v>
          </cell>
          <cell r="AI15">
            <v>0</v>
          </cell>
          <cell r="AJ15">
            <v>0</v>
          </cell>
          <cell r="AK15">
            <v>0</v>
          </cell>
          <cell r="AL15">
            <v>0</v>
          </cell>
          <cell r="AM15">
            <v>30000000</v>
          </cell>
          <cell r="AN15">
            <v>19626150</v>
          </cell>
          <cell r="AO15">
            <v>10373850</v>
          </cell>
          <cell r="AP15">
            <v>0</v>
          </cell>
          <cell r="AQ15">
            <v>43857</v>
          </cell>
        </row>
        <row r="16">
          <cell r="W16" t="str">
            <v>007-002-2020</v>
          </cell>
          <cell r="X16" t="str">
            <v xml:space="preserve">
AGROMAYOR COMERCIALIZADORA GANADERA SAS
</v>
          </cell>
          <cell r="Y16">
            <v>9007125294</v>
          </cell>
          <cell r="Z16">
            <v>50000000</v>
          </cell>
          <cell r="AA16" t="str">
            <v>055-DIADQ-DIPER-2019</v>
          </cell>
          <cell r="AB16" t="str">
            <v>EJERCITO NACIONAL DE COLOMBIA</v>
          </cell>
          <cell r="AC16">
            <v>43918</v>
          </cell>
          <cell r="AD16">
            <v>9020</v>
          </cell>
          <cell r="AE16">
            <v>43857</v>
          </cell>
          <cell r="AF16">
            <v>0</v>
          </cell>
          <cell r="AG16">
            <v>0</v>
          </cell>
          <cell r="AH16">
            <v>0</v>
          </cell>
          <cell r="AI16">
            <v>0</v>
          </cell>
          <cell r="AJ16">
            <v>0</v>
          </cell>
          <cell r="AK16">
            <v>0</v>
          </cell>
          <cell r="AL16">
            <v>0</v>
          </cell>
          <cell r="AM16">
            <v>50000000</v>
          </cell>
          <cell r="AN16">
            <v>29544000</v>
          </cell>
          <cell r="AO16">
            <v>20456000</v>
          </cell>
          <cell r="AP16">
            <v>0</v>
          </cell>
          <cell r="AQ16">
            <v>43857</v>
          </cell>
        </row>
        <row r="17">
          <cell r="W17" t="str">
            <v>007-013-2020</v>
          </cell>
          <cell r="X17" t="str">
            <v>COMERCIAL MAXIAREPAS S.A.S.</v>
          </cell>
          <cell r="Y17">
            <v>9011621857</v>
          </cell>
          <cell r="Z17">
            <v>36000000</v>
          </cell>
          <cell r="AA17" t="str">
            <v>055-DIADQ-DIPER-2019</v>
          </cell>
          <cell r="AB17" t="str">
            <v>EJERCITO NACIONAL DE COLOMBIA</v>
          </cell>
          <cell r="AC17">
            <v>43918</v>
          </cell>
          <cell r="AD17">
            <v>12420</v>
          </cell>
          <cell r="AE17">
            <v>43872</v>
          </cell>
          <cell r="AF17">
            <v>0</v>
          </cell>
          <cell r="AG17">
            <v>0</v>
          </cell>
          <cell r="AH17">
            <v>0</v>
          </cell>
          <cell r="AI17">
            <v>0</v>
          </cell>
          <cell r="AJ17">
            <v>0</v>
          </cell>
          <cell r="AK17">
            <v>0</v>
          </cell>
          <cell r="AL17">
            <v>0</v>
          </cell>
          <cell r="AM17">
            <v>36000000</v>
          </cell>
          <cell r="AN17">
            <v>0</v>
          </cell>
          <cell r="AO17">
            <v>36000000</v>
          </cell>
          <cell r="AP17">
            <v>0</v>
          </cell>
          <cell r="AQ17">
            <v>43872</v>
          </cell>
        </row>
        <row r="18">
          <cell r="W18" t="str">
            <v>007-021-2020</v>
          </cell>
          <cell r="X18" t="str">
            <v>COLOMBINA S.A</v>
          </cell>
          <cell r="Y18">
            <v>8903018845</v>
          </cell>
          <cell r="Z18">
            <v>115000000</v>
          </cell>
          <cell r="AA18" t="str">
            <v>055-DIADQ-DIPER-2019</v>
          </cell>
          <cell r="AB18" t="str">
            <v>EJERCITO NACIONAL DE COLOMBIA</v>
          </cell>
          <cell r="AC18">
            <v>43918</v>
          </cell>
          <cell r="AD18">
            <v>20920</v>
          </cell>
          <cell r="AE18">
            <v>43889</v>
          </cell>
          <cell r="AF18">
            <v>0</v>
          </cell>
          <cell r="AG18">
            <v>0</v>
          </cell>
          <cell r="AH18">
            <v>0</v>
          </cell>
          <cell r="AI18">
            <v>0</v>
          </cell>
          <cell r="AJ18">
            <v>0</v>
          </cell>
          <cell r="AK18">
            <v>0</v>
          </cell>
          <cell r="AL18">
            <v>0</v>
          </cell>
          <cell r="AM18">
            <v>115000000</v>
          </cell>
          <cell r="AN18">
            <v>0</v>
          </cell>
          <cell r="AO18">
            <v>115000000</v>
          </cell>
          <cell r="AP18">
            <v>0</v>
          </cell>
          <cell r="AQ18">
            <v>43889</v>
          </cell>
        </row>
        <row r="19">
          <cell r="W19" t="str">
            <v>007-017-2020</v>
          </cell>
          <cell r="X19" t="str">
            <v xml:space="preserve">COMPILER S.A.S. </v>
          </cell>
          <cell r="Y19">
            <v>9012118260</v>
          </cell>
          <cell r="Z19">
            <v>20000000</v>
          </cell>
          <cell r="AA19" t="str">
            <v>055-DIADQ-DIPER-2019</v>
          </cell>
          <cell r="AB19" t="str">
            <v>EJERCITO NACIONAL DE COLOMBIA</v>
          </cell>
          <cell r="AC19">
            <v>43918</v>
          </cell>
          <cell r="AD19">
            <v>19320</v>
          </cell>
          <cell r="AE19">
            <v>43882</v>
          </cell>
          <cell r="AF19">
            <v>0</v>
          </cell>
          <cell r="AG19">
            <v>0</v>
          </cell>
          <cell r="AH19">
            <v>0</v>
          </cell>
          <cell r="AI19">
            <v>0</v>
          </cell>
          <cell r="AJ19">
            <v>0</v>
          </cell>
          <cell r="AK19">
            <v>0</v>
          </cell>
          <cell r="AL19">
            <v>0</v>
          </cell>
          <cell r="AM19">
            <v>20000000</v>
          </cell>
          <cell r="AN19">
            <v>0</v>
          </cell>
          <cell r="AO19">
            <v>20000000</v>
          </cell>
          <cell r="AP19">
            <v>0</v>
          </cell>
          <cell r="AQ19">
            <v>43882</v>
          </cell>
        </row>
        <row r="20">
          <cell r="W20" t="str">
            <v>007-020-2020</v>
          </cell>
          <cell r="X20" t="str">
            <v>LIDETEC S.A.S.</v>
          </cell>
          <cell r="Y20">
            <v>9000468815</v>
          </cell>
          <cell r="Z20">
            <v>53771426</v>
          </cell>
          <cell r="AA20" t="str">
            <v>055-DIADQ-DIPER-2019</v>
          </cell>
          <cell r="AB20" t="str">
            <v>EJERCITO NACIONAL DE COLOMBIA</v>
          </cell>
          <cell r="AC20">
            <v>43918</v>
          </cell>
          <cell r="AD20">
            <v>20820</v>
          </cell>
          <cell r="AE20">
            <v>43889</v>
          </cell>
          <cell r="AF20">
            <v>0</v>
          </cell>
          <cell r="AG20">
            <v>0</v>
          </cell>
          <cell r="AH20">
            <v>0</v>
          </cell>
          <cell r="AI20">
            <v>0</v>
          </cell>
          <cell r="AJ20">
            <v>0</v>
          </cell>
          <cell r="AK20">
            <v>0</v>
          </cell>
          <cell r="AL20">
            <v>0</v>
          </cell>
          <cell r="AM20">
            <v>53771426</v>
          </cell>
          <cell r="AN20">
            <v>0</v>
          </cell>
          <cell r="AO20">
            <v>53771426</v>
          </cell>
          <cell r="AP20">
            <v>0</v>
          </cell>
          <cell r="AQ20">
            <v>43888</v>
          </cell>
        </row>
        <row r="21">
          <cell r="W21" t="str">
            <v>007-019-2020</v>
          </cell>
          <cell r="X21" t="str">
            <v>IMPRESMED PUBLICIDAD</v>
          </cell>
          <cell r="Y21">
            <v>435747118</v>
          </cell>
          <cell r="Z21">
            <v>13000000</v>
          </cell>
          <cell r="AA21" t="str">
            <v>055-DIADQ-DIPER-2019</v>
          </cell>
          <cell r="AB21" t="str">
            <v>EJERCITO NACIONAL DE COLOMBIA</v>
          </cell>
          <cell r="AC21">
            <v>43918</v>
          </cell>
          <cell r="AD21">
            <v>20720</v>
          </cell>
          <cell r="AE21">
            <v>43889</v>
          </cell>
          <cell r="AF21">
            <v>0</v>
          </cell>
          <cell r="AG21">
            <v>0</v>
          </cell>
          <cell r="AH21">
            <v>0</v>
          </cell>
          <cell r="AI21">
            <v>0</v>
          </cell>
          <cell r="AJ21">
            <v>0</v>
          </cell>
          <cell r="AK21">
            <v>0</v>
          </cell>
          <cell r="AL21">
            <v>0</v>
          </cell>
          <cell r="AM21">
            <v>13000000</v>
          </cell>
          <cell r="AN21">
            <v>0</v>
          </cell>
          <cell r="AO21">
            <v>13000000</v>
          </cell>
          <cell r="AP21">
            <v>0</v>
          </cell>
          <cell r="AQ21">
            <v>43887</v>
          </cell>
        </row>
        <row r="22">
          <cell r="W22" t="str">
            <v>007-018-2020</v>
          </cell>
          <cell r="X22" t="str">
            <v>ECOCONTROLES</v>
          </cell>
          <cell r="Y22">
            <v>431482371</v>
          </cell>
          <cell r="Z22">
            <v>51600000</v>
          </cell>
          <cell r="AA22" t="str">
            <v>055-DIADQ-DIPER-2019</v>
          </cell>
          <cell r="AB22" t="str">
            <v>EJERCITO NACIONAL DE COLOMBIA</v>
          </cell>
          <cell r="AC22">
            <v>43918</v>
          </cell>
          <cell r="AD22">
            <v>20420</v>
          </cell>
          <cell r="AE22">
            <v>43887</v>
          </cell>
          <cell r="AF22">
            <v>0</v>
          </cell>
          <cell r="AG22">
            <v>0</v>
          </cell>
          <cell r="AH22">
            <v>0</v>
          </cell>
          <cell r="AI22">
            <v>0</v>
          </cell>
          <cell r="AJ22">
            <v>0</v>
          </cell>
          <cell r="AK22">
            <v>0</v>
          </cell>
          <cell r="AL22">
            <v>0</v>
          </cell>
          <cell r="AM22">
            <v>51600000</v>
          </cell>
          <cell r="AN22">
            <v>0</v>
          </cell>
          <cell r="AO22">
            <v>51600000</v>
          </cell>
          <cell r="AP22">
            <v>0</v>
          </cell>
          <cell r="AQ22">
            <v>43886</v>
          </cell>
        </row>
        <row r="23">
          <cell r="W23" t="str">
            <v>007-022-2020</v>
          </cell>
          <cell r="X23" t="str">
            <v>IPS FIRMÉDICA S.A.S.</v>
          </cell>
          <cell r="Y23">
            <v>9012963225</v>
          </cell>
          <cell r="Z23">
            <v>8000000</v>
          </cell>
          <cell r="AA23" t="str">
            <v>055-DIADQ-DIPER-2019</v>
          </cell>
          <cell r="AB23" t="str">
            <v>EJERCITO NACIONAL DE COLOMBIA</v>
          </cell>
          <cell r="AC23">
            <v>43918</v>
          </cell>
          <cell r="AD23">
            <v>21620</v>
          </cell>
          <cell r="AE23">
            <v>43894</v>
          </cell>
          <cell r="AF23">
            <v>0</v>
          </cell>
          <cell r="AG23">
            <v>0</v>
          </cell>
          <cell r="AH23">
            <v>0</v>
          </cell>
          <cell r="AI23">
            <v>0</v>
          </cell>
          <cell r="AJ23">
            <v>0</v>
          </cell>
          <cell r="AK23">
            <v>0</v>
          </cell>
          <cell r="AL23">
            <v>0</v>
          </cell>
          <cell r="AM23">
            <v>8000000</v>
          </cell>
          <cell r="AN23">
            <v>0</v>
          </cell>
          <cell r="AO23">
            <v>8000000</v>
          </cell>
          <cell r="AP23">
            <v>0</v>
          </cell>
          <cell r="AQ23">
            <v>43889</v>
          </cell>
        </row>
        <row r="24">
          <cell r="W24" t="str">
            <v>007-023-2020</v>
          </cell>
          <cell r="X24" t="str">
            <v>CONTROL Y GESTIÓN AMBIENTAL S.A.S.</v>
          </cell>
          <cell r="Y24">
            <v>9000235986</v>
          </cell>
          <cell r="Z24">
            <v>33000000</v>
          </cell>
          <cell r="AA24" t="str">
            <v>055-DIADQ-DIPER-2019</v>
          </cell>
          <cell r="AB24" t="str">
            <v>EJERCITO NACIONAL DE COLOMBIA</v>
          </cell>
          <cell r="AC24">
            <v>43918</v>
          </cell>
          <cell r="AD24">
            <v>21020</v>
          </cell>
          <cell r="AE24">
            <v>43889</v>
          </cell>
          <cell r="AF24">
            <v>0</v>
          </cell>
          <cell r="AG24">
            <v>0</v>
          </cell>
          <cell r="AH24">
            <v>0</v>
          </cell>
          <cell r="AI24">
            <v>0</v>
          </cell>
          <cell r="AJ24">
            <v>0</v>
          </cell>
          <cell r="AK24">
            <v>0</v>
          </cell>
          <cell r="AL24">
            <v>0</v>
          </cell>
          <cell r="AM24">
            <v>33000000</v>
          </cell>
          <cell r="AN24">
            <v>0</v>
          </cell>
          <cell r="AO24">
            <v>33000000</v>
          </cell>
          <cell r="AP24">
            <v>0</v>
          </cell>
          <cell r="AQ24">
            <v>43889</v>
          </cell>
        </row>
        <row r="25">
          <cell r="W25" t="str">
            <v xml:space="preserve">
45763</v>
          </cell>
          <cell r="X25" t="str">
            <v>YUBARTA S.A.S.</v>
          </cell>
          <cell r="Y25">
            <v>8050189051</v>
          </cell>
          <cell r="Z25">
            <v>358511.65</v>
          </cell>
          <cell r="AA25" t="str">
            <v>055-DIADQ-DIPER-2019</v>
          </cell>
          <cell r="AB25" t="str">
            <v>EJERCITO NACIONAL DE COLOMBIA</v>
          </cell>
          <cell r="AC25">
            <v>43918</v>
          </cell>
          <cell r="AD25">
            <v>21920</v>
          </cell>
          <cell r="AE25">
            <v>43895</v>
          </cell>
          <cell r="AF25">
            <v>0</v>
          </cell>
          <cell r="AG25">
            <v>0</v>
          </cell>
          <cell r="AH25">
            <v>0</v>
          </cell>
          <cell r="AI25">
            <v>0</v>
          </cell>
          <cell r="AJ25">
            <v>0</v>
          </cell>
          <cell r="AK25">
            <v>0</v>
          </cell>
          <cell r="AL25">
            <v>0</v>
          </cell>
          <cell r="AM25">
            <v>358511.65</v>
          </cell>
          <cell r="AN25">
            <v>0</v>
          </cell>
          <cell r="AO25">
            <v>358511.65</v>
          </cell>
          <cell r="AP25">
            <v>0</v>
          </cell>
          <cell r="AQ25">
            <v>43894</v>
          </cell>
        </row>
        <row r="26">
          <cell r="W26">
            <v>45765</v>
          </cell>
          <cell r="X26" t="str">
            <v>YUBARTA S.A.S.</v>
          </cell>
          <cell r="Y26">
            <v>8050189051</v>
          </cell>
          <cell r="Z26">
            <v>2908447.11</v>
          </cell>
          <cell r="AA26" t="str">
            <v>055-DIADQ-DIPER-2019</v>
          </cell>
          <cell r="AB26" t="str">
            <v>EJERCITO NACIONAL DE COLOMBIA</v>
          </cell>
          <cell r="AC26">
            <v>43918</v>
          </cell>
          <cell r="AD26">
            <v>22120</v>
          </cell>
          <cell r="AE26">
            <v>43895</v>
          </cell>
          <cell r="AF26">
            <v>0</v>
          </cell>
          <cell r="AG26">
            <v>0</v>
          </cell>
          <cell r="AH26">
            <v>0</v>
          </cell>
          <cell r="AI26">
            <v>0</v>
          </cell>
          <cell r="AJ26">
            <v>0</v>
          </cell>
          <cell r="AK26">
            <v>0</v>
          </cell>
          <cell r="AL26">
            <v>0</v>
          </cell>
          <cell r="AM26">
            <v>2908447.11</v>
          </cell>
          <cell r="AN26">
            <v>0</v>
          </cell>
          <cell r="AO26">
            <v>2908447.11</v>
          </cell>
          <cell r="AP26">
            <v>0</v>
          </cell>
          <cell r="AQ26">
            <v>43894</v>
          </cell>
        </row>
        <row r="27">
          <cell r="W27">
            <v>45769</v>
          </cell>
          <cell r="X27" t="str">
            <v>UNION TEMPORAL HERMANOS BLANCO</v>
          </cell>
          <cell r="Y27">
            <v>901349538</v>
          </cell>
          <cell r="Z27">
            <v>235620</v>
          </cell>
          <cell r="AA27" t="str">
            <v>055-DIADQ-DIPER-2019</v>
          </cell>
          <cell r="AB27" t="str">
            <v>EJERCITO NACIONAL DE COLOMBIA</v>
          </cell>
          <cell r="AC27">
            <v>43918</v>
          </cell>
          <cell r="AD27">
            <v>22220</v>
          </cell>
          <cell r="AE27">
            <v>43895</v>
          </cell>
          <cell r="AF27">
            <v>0</v>
          </cell>
          <cell r="AG27">
            <v>0</v>
          </cell>
          <cell r="AH27">
            <v>0</v>
          </cell>
          <cell r="AI27">
            <v>0</v>
          </cell>
          <cell r="AJ27">
            <v>0</v>
          </cell>
          <cell r="AK27">
            <v>0</v>
          </cell>
          <cell r="AL27">
            <v>0</v>
          </cell>
          <cell r="AM27">
            <v>235620</v>
          </cell>
          <cell r="AN27">
            <v>0</v>
          </cell>
          <cell r="AO27">
            <v>235620</v>
          </cell>
          <cell r="AP27">
            <v>0</v>
          </cell>
          <cell r="AQ27">
            <v>43894</v>
          </cell>
        </row>
        <row r="28">
          <cell r="W28">
            <v>45771</v>
          </cell>
          <cell r="X28" t="str">
            <v>UNION TEMPORAL HERMANOS BLANCO</v>
          </cell>
          <cell r="Y28">
            <v>901349538</v>
          </cell>
          <cell r="Z28">
            <v>549780</v>
          </cell>
          <cell r="AA28" t="str">
            <v>055-DIADQ-DIPER-2019</v>
          </cell>
          <cell r="AB28" t="str">
            <v>EJERCITO NACIONAL DE COLOMBIA</v>
          </cell>
          <cell r="AC28">
            <v>43918</v>
          </cell>
          <cell r="AD28">
            <v>22320</v>
          </cell>
          <cell r="AE28">
            <v>43895</v>
          </cell>
          <cell r="AF28">
            <v>0</v>
          </cell>
          <cell r="AG28">
            <v>0</v>
          </cell>
          <cell r="AH28">
            <v>0</v>
          </cell>
          <cell r="AI28">
            <v>0</v>
          </cell>
          <cell r="AJ28">
            <v>0</v>
          </cell>
          <cell r="AK28">
            <v>0</v>
          </cell>
          <cell r="AL28">
            <v>0</v>
          </cell>
          <cell r="AM28">
            <v>549780</v>
          </cell>
          <cell r="AN28">
            <v>0</v>
          </cell>
          <cell r="AO28">
            <v>549780</v>
          </cell>
          <cell r="AP28">
            <v>0</v>
          </cell>
          <cell r="AQ28">
            <v>43894</v>
          </cell>
        </row>
        <row r="29">
          <cell r="W29" t="str">
            <v>007-026-2020</v>
          </cell>
          <cell r="X29" t="str">
            <v>MANUFACTURAS CAPITEX S.A.S</v>
          </cell>
          <cell r="Y29">
            <v>9004506423</v>
          </cell>
          <cell r="Z29">
            <v>22555000</v>
          </cell>
          <cell r="AA29" t="str">
            <v>055-DIADQ-DIPER-2019</v>
          </cell>
          <cell r="AB29" t="str">
            <v>EJERCITO NACIONAL DE COLOMBIA</v>
          </cell>
          <cell r="AC29">
            <v>43918</v>
          </cell>
          <cell r="AD29">
            <v>22420</v>
          </cell>
          <cell r="AE29">
            <v>43895</v>
          </cell>
          <cell r="AF29">
            <v>0</v>
          </cell>
          <cell r="AG29">
            <v>0</v>
          </cell>
          <cell r="AH29">
            <v>0</v>
          </cell>
          <cell r="AI29">
            <v>0</v>
          </cell>
          <cell r="AJ29">
            <v>0</v>
          </cell>
          <cell r="AK29">
            <v>0</v>
          </cell>
          <cell r="AL29">
            <v>0</v>
          </cell>
          <cell r="AM29">
            <v>22555000</v>
          </cell>
          <cell r="AN29">
            <v>0</v>
          </cell>
          <cell r="AO29">
            <v>22555000</v>
          </cell>
          <cell r="AP29">
            <v>0</v>
          </cell>
          <cell r="AQ29">
            <v>43895</v>
          </cell>
        </row>
        <row r="30">
          <cell r="W30" t="str">
            <v xml:space="preserve">DECLARADO DESIERTO </v>
          </cell>
          <cell r="X30" t="str">
            <v xml:space="preserve">DECLARADO DESIERTO </v>
          </cell>
          <cell r="Y30" t="str">
            <v xml:space="preserve">DECLARADO DESIERTO </v>
          </cell>
          <cell r="Z30" t="str">
            <v xml:space="preserve">DECLARADO DESIERTO </v>
          </cell>
          <cell r="AA30" t="str">
            <v>055-DIADQ-DIPER-2019</v>
          </cell>
          <cell r="AB30" t="str">
            <v>EJERCITO NACIONAL DE COLOMBIA</v>
          </cell>
          <cell r="AC30">
            <v>43918</v>
          </cell>
          <cell r="AD30" t="str">
            <v xml:space="preserve">DECLARADO DESIERTO </v>
          </cell>
          <cell r="AE30" t="str">
            <v xml:space="preserve">DECLARADO DESIERTO </v>
          </cell>
          <cell r="AF30" t="str">
            <v xml:space="preserve">DECLARADO DESIERTO </v>
          </cell>
          <cell r="AG30" t="str">
            <v xml:space="preserve">DECLARADO DESIERTO </v>
          </cell>
          <cell r="AH30" t="str">
            <v xml:space="preserve">DECLARADO DESIERTO </v>
          </cell>
          <cell r="AI30" t="str">
            <v xml:space="preserve">DECLARADO DESIERTO </v>
          </cell>
          <cell r="AJ30" t="str">
            <v xml:space="preserve">DECLARADO DESIERTO </v>
          </cell>
          <cell r="AK30" t="str">
            <v xml:space="preserve">DECLARADO DESIERTO </v>
          </cell>
          <cell r="AL30" t="str">
            <v xml:space="preserve">DECLARADO DESIERTO </v>
          </cell>
          <cell r="AM30" t="str">
            <v xml:space="preserve">DECLARADO DESIERTO </v>
          </cell>
          <cell r="AN30" t="str">
            <v xml:space="preserve">DECLARADO DESIERTO </v>
          </cell>
          <cell r="AO30" t="str">
            <v xml:space="preserve">DECLARADO DESIERTO </v>
          </cell>
          <cell r="AP30">
            <v>0</v>
          </cell>
          <cell r="AQ30" t="str">
            <v xml:space="preserve">DECLARADO DESIERTO </v>
          </cell>
        </row>
        <row r="31">
          <cell r="W31" t="str">
            <v xml:space="preserve">DECLARADO DESIERTO </v>
          </cell>
          <cell r="X31" t="str">
            <v xml:space="preserve">DECLARADO DESIERTO </v>
          </cell>
          <cell r="Y31" t="str">
            <v xml:space="preserve">DECLARADO DESIERTO </v>
          </cell>
          <cell r="Z31" t="str">
            <v xml:space="preserve">DECLARADO DESIERTO </v>
          </cell>
          <cell r="AA31" t="str">
            <v>055-DIADQ-DIPER-2019</v>
          </cell>
          <cell r="AB31" t="str">
            <v>EJERCITO NACIONAL DE COLOMBIA</v>
          </cell>
          <cell r="AC31">
            <v>43918</v>
          </cell>
          <cell r="AD31" t="str">
            <v xml:space="preserve">DECLARADO DESIERTO </v>
          </cell>
          <cell r="AE31" t="str">
            <v xml:space="preserve">DECLARADO DESIERTO </v>
          </cell>
          <cell r="AF31" t="str">
            <v xml:space="preserve">DECLARADO DESIERTO </v>
          </cell>
          <cell r="AG31" t="str">
            <v xml:space="preserve">DECLARADO DESIERTO </v>
          </cell>
          <cell r="AH31" t="str">
            <v xml:space="preserve">DECLARADO DESIERTO </v>
          </cell>
          <cell r="AI31" t="str">
            <v xml:space="preserve">DECLARADO DESIERTO </v>
          </cell>
          <cell r="AJ31" t="str">
            <v xml:space="preserve">DECLARADO DESIERTO </v>
          </cell>
          <cell r="AK31" t="str">
            <v xml:space="preserve">DECLARADO DESIERTO </v>
          </cell>
          <cell r="AL31" t="str">
            <v xml:space="preserve">DECLARADO DESIERTO </v>
          </cell>
          <cell r="AM31" t="str">
            <v xml:space="preserve">DECLARADO DESIERTO </v>
          </cell>
          <cell r="AN31" t="str">
            <v xml:space="preserve">DECLARADO DESIERTO </v>
          </cell>
          <cell r="AO31" t="str">
            <v xml:space="preserve">DECLARADO DESIERTO </v>
          </cell>
          <cell r="AP31">
            <v>0</v>
          </cell>
          <cell r="AQ31" t="str">
            <v xml:space="preserve">DECLARADO DESIERTO </v>
          </cell>
        </row>
        <row r="32">
          <cell r="W32">
            <v>46057</v>
          </cell>
          <cell r="X32" t="str">
            <v>CENCOSUD COLOMBIA S.A.</v>
          </cell>
          <cell r="Y32">
            <v>9001551071</v>
          </cell>
          <cell r="Z32">
            <v>24716200</v>
          </cell>
          <cell r="AA32" t="str">
            <v>055-DIADQ-DIPER-2019</v>
          </cell>
          <cell r="AB32" t="str">
            <v>EJERCITO NACIONAL DE COLOMBIA</v>
          </cell>
          <cell r="AC32">
            <v>43918</v>
          </cell>
          <cell r="AD32">
            <v>25820</v>
          </cell>
          <cell r="AE32">
            <v>43902</v>
          </cell>
          <cell r="AF32">
            <v>0</v>
          </cell>
          <cell r="AG32">
            <v>0</v>
          </cell>
          <cell r="AH32">
            <v>0</v>
          </cell>
          <cell r="AI32">
            <v>0</v>
          </cell>
          <cell r="AJ32">
            <v>0</v>
          </cell>
          <cell r="AK32">
            <v>0</v>
          </cell>
          <cell r="AL32">
            <v>0</v>
          </cell>
          <cell r="AM32">
            <v>24716200</v>
          </cell>
          <cell r="AN32">
            <v>0</v>
          </cell>
          <cell r="AO32">
            <v>24716200</v>
          </cell>
          <cell r="AP32">
            <v>0</v>
          </cell>
          <cell r="AQ32">
            <v>43901</v>
          </cell>
        </row>
        <row r="33">
          <cell r="W33" t="str">
            <v>007-024-2020</v>
          </cell>
          <cell r="X33" t="str">
            <v>EMPAQUETADORA DEL NORTE S.A.S</v>
          </cell>
          <cell r="Y33">
            <v>9004071517</v>
          </cell>
          <cell r="Z33">
            <v>50000000</v>
          </cell>
          <cell r="AA33" t="str">
            <v>NO APLICA</v>
          </cell>
          <cell r="AB33" t="str">
            <v>NO APLICA</v>
          </cell>
          <cell r="AC33" t="str">
            <v>NO APLICA</v>
          </cell>
          <cell r="AD33">
            <v>21820</v>
          </cell>
          <cell r="AE33">
            <v>43895</v>
          </cell>
          <cell r="AF33">
            <v>0</v>
          </cell>
          <cell r="AG33">
            <v>0</v>
          </cell>
          <cell r="AH33">
            <v>0</v>
          </cell>
          <cell r="AI33">
            <v>0</v>
          </cell>
          <cell r="AJ33">
            <v>0</v>
          </cell>
          <cell r="AK33">
            <v>0</v>
          </cell>
          <cell r="AL33">
            <v>0</v>
          </cell>
          <cell r="AM33">
            <v>50000000</v>
          </cell>
          <cell r="AN33">
            <v>0</v>
          </cell>
          <cell r="AO33">
            <v>50000000</v>
          </cell>
          <cell r="AP33">
            <v>0</v>
          </cell>
          <cell r="AQ33">
            <v>43894</v>
          </cell>
        </row>
        <row r="34">
          <cell r="W34" t="str">
            <v>007-025-2020</v>
          </cell>
          <cell r="X34" t="str">
            <v>EMPAQUETADORA DEL NORTE S.A.S</v>
          </cell>
          <cell r="Y34">
            <v>9004071517</v>
          </cell>
          <cell r="Z34">
            <v>50000000</v>
          </cell>
          <cell r="AA34" t="str">
            <v>NO APLICA</v>
          </cell>
          <cell r="AB34" t="str">
            <v>NO APLICA</v>
          </cell>
          <cell r="AC34" t="str">
            <v>NO APLICA</v>
          </cell>
          <cell r="AD34">
            <v>21720</v>
          </cell>
          <cell r="AE34">
            <v>43895</v>
          </cell>
          <cell r="AF34">
            <v>0</v>
          </cell>
          <cell r="AG34">
            <v>0</v>
          </cell>
          <cell r="AH34">
            <v>0</v>
          </cell>
          <cell r="AI34">
            <v>0</v>
          </cell>
          <cell r="AJ34">
            <v>0</v>
          </cell>
          <cell r="AK34">
            <v>0</v>
          </cell>
          <cell r="AL34">
            <v>0</v>
          </cell>
          <cell r="AM34">
            <v>50000000</v>
          </cell>
          <cell r="AN34">
            <v>0</v>
          </cell>
          <cell r="AO34">
            <v>50000000</v>
          </cell>
          <cell r="AP34">
            <v>0</v>
          </cell>
          <cell r="AQ34">
            <v>43894</v>
          </cell>
        </row>
        <row r="35">
          <cell r="W35" t="str">
            <v>007-031-2020</v>
          </cell>
          <cell r="X35" t="str">
            <v>DISTRIBUIDORA ANTIOQUEÑA DE VERDURAS / ÁNGELA MARIA MARTINEZ MEJÍA</v>
          </cell>
          <cell r="Y35">
            <v>217885640</v>
          </cell>
          <cell r="Z35">
            <v>200000000</v>
          </cell>
          <cell r="AA35" t="str">
            <v>055-DIADQ-DIPER-2019</v>
          </cell>
          <cell r="AB35" t="str">
            <v>EJERCITO NACIONAL DE COLOMBIA</v>
          </cell>
          <cell r="AC35">
            <v>43918</v>
          </cell>
          <cell r="AD35">
            <v>32520</v>
          </cell>
          <cell r="AE35">
            <v>43914</v>
          </cell>
          <cell r="AF35">
            <v>0</v>
          </cell>
          <cell r="AG35">
            <v>0</v>
          </cell>
          <cell r="AH35">
            <v>0</v>
          </cell>
          <cell r="AI35">
            <v>0</v>
          </cell>
          <cell r="AJ35">
            <v>0</v>
          </cell>
          <cell r="AK35">
            <v>0</v>
          </cell>
          <cell r="AL35">
            <v>0</v>
          </cell>
          <cell r="AM35">
            <v>200000000</v>
          </cell>
          <cell r="AN35">
            <v>0</v>
          </cell>
          <cell r="AO35">
            <v>200000000</v>
          </cell>
          <cell r="AP35">
            <v>0</v>
          </cell>
          <cell r="AQ35">
            <v>43914</v>
          </cell>
        </row>
        <row r="36">
          <cell r="W36" t="str">
            <v>007-027-2020</v>
          </cell>
          <cell r="X36" t="str">
            <v>PAPELERIA SAANYE</v>
          </cell>
          <cell r="Y36">
            <v>713105640</v>
          </cell>
          <cell r="Z36">
            <v>31800000</v>
          </cell>
          <cell r="AA36" t="str">
            <v>NO APLICA</v>
          </cell>
          <cell r="AB36" t="str">
            <v>NO APLICA</v>
          </cell>
          <cell r="AC36" t="str">
            <v>NO APLICA</v>
          </cell>
          <cell r="AD36">
            <v>25720</v>
          </cell>
          <cell r="AE36">
            <v>43902</v>
          </cell>
          <cell r="AF36">
            <v>0</v>
          </cell>
          <cell r="AG36">
            <v>0</v>
          </cell>
          <cell r="AH36">
            <v>0</v>
          </cell>
          <cell r="AI36">
            <v>0</v>
          </cell>
          <cell r="AJ36">
            <v>0</v>
          </cell>
          <cell r="AK36">
            <v>0</v>
          </cell>
          <cell r="AL36">
            <v>0</v>
          </cell>
          <cell r="AM36">
            <v>31800000</v>
          </cell>
          <cell r="AN36">
            <v>0</v>
          </cell>
          <cell r="AO36">
            <v>31800000</v>
          </cell>
          <cell r="AP36">
            <v>0</v>
          </cell>
          <cell r="AQ36">
            <v>43901</v>
          </cell>
        </row>
        <row r="37">
          <cell r="W37">
            <v>46828</v>
          </cell>
          <cell r="X37" t="str">
            <v>INSTITUCIONAL STAR SERVICES LTDA.</v>
          </cell>
          <cell r="Y37">
            <v>8301139143</v>
          </cell>
          <cell r="Z37">
            <v>25896363.5</v>
          </cell>
          <cell r="AA37" t="str">
            <v>NO APLICA</v>
          </cell>
          <cell r="AB37" t="str">
            <v>NO APLICA</v>
          </cell>
          <cell r="AC37" t="str">
            <v>NO APLICA</v>
          </cell>
          <cell r="AD37">
            <v>37320</v>
          </cell>
          <cell r="AE37">
            <v>43923</v>
          </cell>
          <cell r="AF37">
            <v>0</v>
          </cell>
          <cell r="AG37">
            <v>0</v>
          </cell>
          <cell r="AH37">
            <v>0</v>
          </cell>
          <cell r="AI37">
            <v>0</v>
          </cell>
          <cell r="AJ37">
            <v>0</v>
          </cell>
          <cell r="AK37">
            <v>0</v>
          </cell>
          <cell r="AL37">
            <v>0</v>
          </cell>
          <cell r="AM37">
            <v>25896363.5</v>
          </cell>
          <cell r="AN37">
            <v>0</v>
          </cell>
          <cell r="AO37">
            <v>25896363.5</v>
          </cell>
          <cell r="AP37">
            <v>0</v>
          </cell>
          <cell r="AQ37">
            <v>43923</v>
          </cell>
        </row>
        <row r="38">
          <cell r="W38">
            <v>46829</v>
          </cell>
          <cell r="X38" t="str">
            <v>SISTEMAS Y DISTRIBUCIONES FORMACON
S.A.S.</v>
          </cell>
          <cell r="Y38">
            <v>830006800</v>
          </cell>
          <cell r="Z38">
            <v>2582300</v>
          </cell>
          <cell r="AA38" t="str">
            <v>NO APLICA</v>
          </cell>
          <cell r="AB38" t="str">
            <v>NO APLICA</v>
          </cell>
          <cell r="AC38" t="str">
            <v>NO APLICA</v>
          </cell>
          <cell r="AD38">
            <v>37620</v>
          </cell>
          <cell r="AE38">
            <v>43923</v>
          </cell>
          <cell r="AF38">
            <v>0</v>
          </cell>
          <cell r="AG38">
            <v>0</v>
          </cell>
          <cell r="AH38">
            <v>0</v>
          </cell>
          <cell r="AI38">
            <v>0</v>
          </cell>
          <cell r="AJ38">
            <v>0</v>
          </cell>
          <cell r="AK38">
            <v>0</v>
          </cell>
          <cell r="AL38">
            <v>0</v>
          </cell>
          <cell r="AM38">
            <v>2582300</v>
          </cell>
          <cell r="AN38">
            <v>0</v>
          </cell>
          <cell r="AO38">
            <v>2582300</v>
          </cell>
          <cell r="AP38">
            <v>0</v>
          </cell>
          <cell r="AQ38">
            <v>43923</v>
          </cell>
        </row>
        <row r="39">
          <cell r="W39" t="str">
            <v xml:space="preserve">DECLARADO DESIERTO </v>
          </cell>
          <cell r="X39" t="str">
            <v xml:space="preserve">DECLARADO DESIERTO </v>
          </cell>
          <cell r="Y39" t="str">
            <v xml:space="preserve">DECLARADO DESIERTO </v>
          </cell>
          <cell r="Z39" t="str">
            <v xml:space="preserve">DECLARADO DESIERTO </v>
          </cell>
          <cell r="AA39" t="str">
            <v xml:space="preserve">DECLARADO DESIERTO </v>
          </cell>
          <cell r="AB39" t="str">
            <v xml:space="preserve">DECLARADO DESIERTO </v>
          </cell>
          <cell r="AC39" t="str">
            <v xml:space="preserve">DECLARADO DESIERTO </v>
          </cell>
          <cell r="AD39" t="str">
            <v xml:space="preserve">DECLARADO DESIERTO </v>
          </cell>
          <cell r="AE39" t="str">
            <v xml:space="preserve">DECLARADO DESIERTO </v>
          </cell>
          <cell r="AF39" t="str">
            <v xml:space="preserve">DECLARADO DESIERTO </v>
          </cell>
          <cell r="AG39" t="str">
            <v xml:space="preserve">DECLARADO DESIERTO </v>
          </cell>
          <cell r="AH39" t="str">
            <v xml:space="preserve">DECLARADO DESIERTO </v>
          </cell>
          <cell r="AI39" t="str">
            <v xml:space="preserve">DECLARADO DESIERTO </v>
          </cell>
          <cell r="AJ39" t="str">
            <v xml:space="preserve">DECLARADO DESIERTO </v>
          </cell>
          <cell r="AK39" t="str">
            <v xml:space="preserve">DECLARADO DESIERTO </v>
          </cell>
          <cell r="AL39" t="str">
            <v xml:space="preserve">DECLARADO DESIERTO </v>
          </cell>
          <cell r="AM39" t="str">
            <v xml:space="preserve">DECLARADO DESIERTO </v>
          </cell>
          <cell r="AN39" t="str">
            <v xml:space="preserve">DECLARADO DESIERTO </v>
          </cell>
          <cell r="AO39" t="str">
            <v xml:space="preserve">DECLARADO DESIERTO </v>
          </cell>
          <cell r="AP39">
            <v>0</v>
          </cell>
          <cell r="AQ39" t="str">
            <v xml:space="preserve">DECLARADO DESIERTO </v>
          </cell>
        </row>
        <row r="40">
          <cell r="W40">
            <v>46830</v>
          </cell>
          <cell r="X40" t="str">
            <v>KEY MARKET S.A.S.</v>
          </cell>
          <cell r="Y40">
            <v>830073623</v>
          </cell>
          <cell r="Z40">
            <v>4267103.1900000004</v>
          </cell>
          <cell r="AA40" t="str">
            <v>NO APLICA</v>
          </cell>
          <cell r="AB40" t="str">
            <v>NO APLICA</v>
          </cell>
          <cell r="AC40" t="str">
            <v>NO APLICA</v>
          </cell>
          <cell r="AD40">
            <v>37420</v>
          </cell>
          <cell r="AE40">
            <v>43923</v>
          </cell>
          <cell r="AF40">
            <v>0</v>
          </cell>
          <cell r="AG40">
            <v>0</v>
          </cell>
          <cell r="AH40">
            <v>0</v>
          </cell>
          <cell r="AI40">
            <v>0</v>
          </cell>
          <cell r="AJ40">
            <v>0</v>
          </cell>
          <cell r="AK40">
            <v>0</v>
          </cell>
          <cell r="AL40">
            <v>0</v>
          </cell>
          <cell r="AM40">
            <v>4267103.1900000004</v>
          </cell>
          <cell r="AN40">
            <v>0</v>
          </cell>
          <cell r="AO40">
            <v>4267103.1900000004</v>
          </cell>
          <cell r="AP40">
            <v>0</v>
          </cell>
          <cell r="AQ40">
            <v>43923</v>
          </cell>
        </row>
        <row r="41">
          <cell r="W41" t="str">
            <v xml:space="preserve">DECLARADO DESIERTO </v>
          </cell>
          <cell r="X41" t="str">
            <v xml:space="preserve">DECLARADO DESIERTO </v>
          </cell>
          <cell r="Y41" t="str">
            <v xml:space="preserve">DECLARADO DESIERTO </v>
          </cell>
          <cell r="Z41" t="str">
            <v xml:space="preserve">DECLARADO DESIERTO </v>
          </cell>
          <cell r="AA41" t="str">
            <v xml:space="preserve">DECLARADO DESIERTO </v>
          </cell>
          <cell r="AB41" t="str">
            <v xml:space="preserve">DECLARADO DESIERTO </v>
          </cell>
          <cell r="AC41" t="str">
            <v xml:space="preserve">DECLARADO DESIERTO </v>
          </cell>
          <cell r="AD41" t="str">
            <v xml:space="preserve">DECLARADO DESIERTO </v>
          </cell>
          <cell r="AE41" t="str">
            <v xml:space="preserve">DECLARADO DESIERTO </v>
          </cell>
          <cell r="AF41" t="str">
            <v xml:space="preserve">DECLARADO DESIERTO </v>
          </cell>
          <cell r="AG41" t="str">
            <v xml:space="preserve">DECLARADO DESIERTO </v>
          </cell>
          <cell r="AH41" t="str">
            <v xml:space="preserve">DECLARADO DESIERTO </v>
          </cell>
          <cell r="AI41" t="str">
            <v xml:space="preserve">DECLARADO DESIERTO </v>
          </cell>
          <cell r="AJ41" t="str">
            <v xml:space="preserve">DECLARADO DESIERTO </v>
          </cell>
          <cell r="AK41" t="str">
            <v xml:space="preserve">DECLARADO DESIERTO </v>
          </cell>
          <cell r="AL41" t="str">
            <v xml:space="preserve">DECLARADO DESIERTO </v>
          </cell>
          <cell r="AM41" t="str">
            <v xml:space="preserve">DECLARADO DESIERTO </v>
          </cell>
          <cell r="AN41" t="str">
            <v xml:space="preserve">DECLARADO DESIERTO </v>
          </cell>
          <cell r="AO41" t="str">
            <v xml:space="preserve">DECLARADO DESIERTO </v>
          </cell>
          <cell r="AP41">
            <v>0</v>
          </cell>
          <cell r="AQ41" t="str">
            <v xml:space="preserve">DECLARADO DESIERTO </v>
          </cell>
        </row>
        <row r="42">
          <cell r="W42" t="str">
            <v>007-028-2020</v>
          </cell>
          <cell r="X42" t="str">
            <v xml:space="preserve">CONVIL SOLUCIONES S.A.S </v>
          </cell>
          <cell r="Y42">
            <v>9011512224</v>
          </cell>
          <cell r="Z42">
            <v>50368000</v>
          </cell>
          <cell r="AA42" t="str">
            <v>055-DIADQ-DIPER-2019</v>
          </cell>
          <cell r="AB42" t="str">
            <v>EJERCITO NACIONAL DE COLOMBIA</v>
          </cell>
          <cell r="AC42" t="str">
            <v>28/03/2020 / PRORROGA HASTA EL 26-05-2020</v>
          </cell>
          <cell r="AD42">
            <v>29220</v>
          </cell>
          <cell r="AE42">
            <v>43909</v>
          </cell>
          <cell r="AF42">
            <v>0</v>
          </cell>
          <cell r="AG42">
            <v>0</v>
          </cell>
          <cell r="AH42">
            <v>0</v>
          </cell>
          <cell r="AI42">
            <v>0</v>
          </cell>
          <cell r="AJ42">
            <v>0</v>
          </cell>
          <cell r="AK42">
            <v>0</v>
          </cell>
          <cell r="AL42">
            <v>0</v>
          </cell>
          <cell r="AM42">
            <v>50368000</v>
          </cell>
          <cell r="AN42">
            <v>0</v>
          </cell>
          <cell r="AO42">
            <v>50368000</v>
          </cell>
          <cell r="AP42">
            <v>0</v>
          </cell>
          <cell r="AQ42">
            <v>43908</v>
          </cell>
        </row>
        <row r="43">
          <cell r="W43" t="str">
            <v>007-029-2020</v>
          </cell>
          <cell r="X43" t="str">
            <v xml:space="preserve">CAJA DE PANDORA EVENTOS S.A.S </v>
          </cell>
          <cell r="Y43">
            <v>9002044416</v>
          </cell>
          <cell r="Z43">
            <v>49500000</v>
          </cell>
          <cell r="AA43" t="str">
            <v>NO APLICA</v>
          </cell>
          <cell r="AB43" t="str">
            <v>NO APLICA</v>
          </cell>
          <cell r="AC43" t="str">
            <v>NO APLICA</v>
          </cell>
          <cell r="AD43">
            <v>29820</v>
          </cell>
          <cell r="AE43">
            <v>43910</v>
          </cell>
          <cell r="AF43">
            <v>0</v>
          </cell>
          <cell r="AG43">
            <v>0</v>
          </cell>
          <cell r="AH43">
            <v>0</v>
          </cell>
          <cell r="AI43">
            <v>0</v>
          </cell>
          <cell r="AJ43">
            <v>0</v>
          </cell>
          <cell r="AK43">
            <v>0</v>
          </cell>
          <cell r="AL43">
            <v>0</v>
          </cell>
          <cell r="AM43">
            <v>49500000</v>
          </cell>
          <cell r="AN43">
            <v>0</v>
          </cell>
          <cell r="AO43">
            <v>0</v>
          </cell>
          <cell r="AP43">
            <v>0</v>
          </cell>
          <cell r="AQ43">
            <v>43909</v>
          </cell>
        </row>
        <row r="44">
          <cell r="W44" t="str">
            <v>007-034-2020</v>
          </cell>
          <cell r="X44" t="str">
            <v>DISTRILUBRICANTES S.A.S.</v>
          </cell>
          <cell r="Y44">
            <v>8001385066</v>
          </cell>
          <cell r="Z44">
            <v>875360000</v>
          </cell>
          <cell r="AA44" t="str">
            <v>CI-002-ARC-JOLA</v>
          </cell>
          <cell r="AB44" t="str">
            <v>EJERCITO NACIONAL DE COLOMBIA</v>
          </cell>
          <cell r="AC44">
            <v>44012</v>
          </cell>
          <cell r="AD44">
            <v>38520</v>
          </cell>
          <cell r="AE44">
            <v>43928</v>
          </cell>
          <cell r="AF44">
            <v>0</v>
          </cell>
          <cell r="AG44">
            <v>0</v>
          </cell>
          <cell r="AH44">
            <v>0</v>
          </cell>
          <cell r="AI44">
            <v>0</v>
          </cell>
          <cell r="AJ44">
            <v>0</v>
          </cell>
          <cell r="AK44">
            <v>0</v>
          </cell>
          <cell r="AL44">
            <v>0</v>
          </cell>
          <cell r="AM44">
            <v>875360000</v>
          </cell>
          <cell r="AN44">
            <v>0</v>
          </cell>
          <cell r="AO44">
            <v>875360000</v>
          </cell>
          <cell r="AP44">
            <v>0</v>
          </cell>
          <cell r="AQ44">
            <v>43928</v>
          </cell>
        </row>
        <row r="45">
          <cell r="W45" t="str">
            <v>007-035-2020</v>
          </cell>
          <cell r="X45" t="str">
            <v>DISTRACOM S.A.</v>
          </cell>
          <cell r="Y45">
            <v>8110097888</v>
          </cell>
          <cell r="Z45">
            <v>200000000</v>
          </cell>
          <cell r="AA45" t="str">
            <v>CI-002-ARC-JOLA</v>
          </cell>
          <cell r="AB45" t="str">
            <v>EJERCITO NACIONAL DE COLOMBIA</v>
          </cell>
          <cell r="AC45">
            <v>44012</v>
          </cell>
          <cell r="AD45">
            <v>38320</v>
          </cell>
          <cell r="AE45">
            <v>43928</v>
          </cell>
          <cell r="AF45">
            <v>0</v>
          </cell>
          <cell r="AG45">
            <v>0</v>
          </cell>
          <cell r="AH45">
            <v>0</v>
          </cell>
          <cell r="AI45">
            <v>0</v>
          </cell>
          <cell r="AJ45">
            <v>0</v>
          </cell>
          <cell r="AK45">
            <v>0</v>
          </cell>
          <cell r="AL45">
            <v>0</v>
          </cell>
          <cell r="AM45">
            <v>200000000</v>
          </cell>
          <cell r="AN45">
            <v>0</v>
          </cell>
          <cell r="AO45">
            <v>200000000</v>
          </cell>
          <cell r="AP45">
            <v>0</v>
          </cell>
          <cell r="AQ45">
            <v>43928</v>
          </cell>
        </row>
        <row r="46">
          <cell r="W46" t="str">
            <v>007-036-2020</v>
          </cell>
          <cell r="X46" t="str">
            <v xml:space="preserve">EDS MINEROS 7 SAS </v>
          </cell>
          <cell r="Y46">
            <v>9004641344</v>
          </cell>
          <cell r="Z46">
            <v>50000000</v>
          </cell>
          <cell r="AA46" t="str">
            <v>CI-002-ARC-JOLA</v>
          </cell>
          <cell r="AB46" t="str">
            <v>EJERCITO NACIONAL DE COLOMBIA</v>
          </cell>
          <cell r="AC46">
            <v>44012</v>
          </cell>
          <cell r="AD46">
            <v>38420</v>
          </cell>
          <cell r="AE46">
            <v>43928</v>
          </cell>
          <cell r="AF46">
            <v>0</v>
          </cell>
          <cell r="AG46">
            <v>0</v>
          </cell>
          <cell r="AH46">
            <v>0</v>
          </cell>
          <cell r="AI46">
            <v>0</v>
          </cell>
          <cell r="AJ46">
            <v>0</v>
          </cell>
          <cell r="AK46">
            <v>0</v>
          </cell>
          <cell r="AL46">
            <v>0</v>
          </cell>
          <cell r="AM46">
            <v>50000000</v>
          </cell>
          <cell r="AN46">
            <v>0</v>
          </cell>
          <cell r="AO46">
            <v>50000000</v>
          </cell>
          <cell r="AP46">
            <v>0</v>
          </cell>
          <cell r="AQ46">
            <v>43928</v>
          </cell>
        </row>
        <row r="47">
          <cell r="W47" t="str">
            <v xml:space="preserve">DECLARADO DESIERTO </v>
          </cell>
          <cell r="X47" t="str">
            <v xml:space="preserve">DECLARADO DESIERTO </v>
          </cell>
          <cell r="Y47" t="str">
            <v xml:space="preserve">DECLARADO DESIERTO </v>
          </cell>
          <cell r="Z47" t="str">
            <v xml:space="preserve">DECLARADO DESIERTO </v>
          </cell>
          <cell r="AA47" t="str">
            <v xml:space="preserve">DECLARADO DESIERTO </v>
          </cell>
          <cell r="AB47" t="str">
            <v xml:space="preserve">DECLARADO DESIERTO </v>
          </cell>
          <cell r="AC47" t="str">
            <v xml:space="preserve">DECLARADO DESIERTO </v>
          </cell>
          <cell r="AD47" t="str">
            <v xml:space="preserve">DECLARADO DESIERTO </v>
          </cell>
          <cell r="AE47" t="str">
            <v xml:space="preserve">DECLARADO DESIERTO </v>
          </cell>
          <cell r="AF47" t="str">
            <v xml:space="preserve">DECLARADO DESIERTO </v>
          </cell>
          <cell r="AG47" t="str">
            <v xml:space="preserve">DECLARADO DESIERTO </v>
          </cell>
          <cell r="AH47" t="str">
            <v xml:space="preserve">DECLARADO DESIERTO </v>
          </cell>
          <cell r="AI47" t="str">
            <v xml:space="preserve">DECLARADO DESIERTO </v>
          </cell>
          <cell r="AJ47" t="str">
            <v xml:space="preserve">DECLARADO DESIERTO </v>
          </cell>
          <cell r="AK47" t="str">
            <v xml:space="preserve">DECLARADO DESIERTO </v>
          </cell>
          <cell r="AL47" t="str">
            <v xml:space="preserve">DECLARADO DESIERTO </v>
          </cell>
          <cell r="AM47" t="str">
            <v xml:space="preserve">DECLARADO DESIERTO </v>
          </cell>
          <cell r="AN47" t="str">
            <v xml:space="preserve">DECLARADO DESIERTO </v>
          </cell>
          <cell r="AO47" t="str">
            <v xml:space="preserve">DECLARADO DESIERTO </v>
          </cell>
          <cell r="AP47">
            <v>0</v>
          </cell>
          <cell r="AQ47" t="str">
            <v xml:space="preserve">DECLARADO DESIERTO </v>
          </cell>
        </row>
        <row r="48">
          <cell r="W48" t="str">
            <v>007-030-2020</v>
          </cell>
          <cell r="X48" t="str">
            <v>PROSALUD S.A.S</v>
          </cell>
          <cell r="Y48">
            <v>8000914620</v>
          </cell>
          <cell r="Z48">
            <v>3000000</v>
          </cell>
          <cell r="AA48" t="str">
            <v>055-DIADQ-DIPER-2019</v>
          </cell>
          <cell r="AB48" t="str">
            <v>EJERCITO NACIONAL DE COLOMBIA</v>
          </cell>
          <cell r="AC48">
            <v>43918</v>
          </cell>
          <cell r="AD48">
            <v>29920</v>
          </cell>
          <cell r="AE48">
            <v>43910</v>
          </cell>
          <cell r="AF48">
            <v>0</v>
          </cell>
          <cell r="AG48">
            <v>0</v>
          </cell>
          <cell r="AH48">
            <v>0</v>
          </cell>
          <cell r="AI48">
            <v>0</v>
          </cell>
          <cell r="AJ48">
            <v>0</v>
          </cell>
          <cell r="AK48">
            <v>0</v>
          </cell>
          <cell r="AL48">
            <v>0</v>
          </cell>
          <cell r="AM48">
            <v>3000000</v>
          </cell>
          <cell r="AN48">
            <v>0</v>
          </cell>
          <cell r="AO48">
            <v>3000000</v>
          </cell>
          <cell r="AP48">
            <v>0</v>
          </cell>
          <cell r="AQ48">
            <v>43910</v>
          </cell>
        </row>
        <row r="49">
          <cell r="W49" t="str">
            <v>007-032-2020</v>
          </cell>
          <cell r="X49" t="str">
            <v>LA CASA DE SUMINISTROS Y SERVICIOS S.A.S</v>
          </cell>
          <cell r="Y49">
            <v>8300400541</v>
          </cell>
          <cell r="Z49">
            <v>36000000</v>
          </cell>
          <cell r="AA49" t="str">
            <v>055-DIADQ-DIPER-2019</v>
          </cell>
          <cell r="AB49" t="str">
            <v>EJERCITO NACIONAL DE COLOMBIA</v>
          </cell>
          <cell r="AC49">
            <v>43918</v>
          </cell>
          <cell r="AD49">
            <v>38120</v>
          </cell>
          <cell r="AE49">
            <v>43927</v>
          </cell>
          <cell r="AF49">
            <v>0</v>
          </cell>
          <cell r="AG49">
            <v>0</v>
          </cell>
          <cell r="AH49">
            <v>0</v>
          </cell>
          <cell r="AI49">
            <v>0</v>
          </cell>
          <cell r="AJ49">
            <v>0</v>
          </cell>
          <cell r="AK49">
            <v>0</v>
          </cell>
          <cell r="AL49">
            <v>0</v>
          </cell>
          <cell r="AM49">
            <v>36000000</v>
          </cell>
          <cell r="AN49">
            <v>0</v>
          </cell>
          <cell r="AO49">
            <v>36000000</v>
          </cell>
          <cell r="AP49">
            <v>0</v>
          </cell>
          <cell r="AQ49">
            <v>43927</v>
          </cell>
        </row>
        <row r="50">
          <cell r="W50" t="str">
            <v>007-033-2020</v>
          </cell>
          <cell r="X50" t="str">
            <v xml:space="preserve">H&amp;K SOLUCIONES SAS </v>
          </cell>
          <cell r="Y50">
            <v>9009735928</v>
          </cell>
          <cell r="Z50">
            <v>15000000</v>
          </cell>
          <cell r="AA50" t="str">
            <v>055-DIADQ-DIPER-2019</v>
          </cell>
          <cell r="AB50" t="str">
            <v>EJERCITO NACIONAL DE COLOMBIA</v>
          </cell>
          <cell r="AC50">
            <v>43918</v>
          </cell>
          <cell r="AD50">
            <v>38220</v>
          </cell>
          <cell r="AE50">
            <v>43927</v>
          </cell>
          <cell r="AF50">
            <v>0</v>
          </cell>
          <cell r="AG50">
            <v>0</v>
          </cell>
          <cell r="AH50">
            <v>0</v>
          </cell>
          <cell r="AI50">
            <v>0</v>
          </cell>
          <cell r="AJ50">
            <v>0</v>
          </cell>
          <cell r="AK50">
            <v>0</v>
          </cell>
          <cell r="AL50">
            <v>0</v>
          </cell>
          <cell r="AM50">
            <v>15000000</v>
          </cell>
          <cell r="AN50">
            <v>0</v>
          </cell>
          <cell r="AO50">
            <v>15000000</v>
          </cell>
          <cell r="AP50">
            <v>0</v>
          </cell>
          <cell r="AQ50">
            <v>43927</v>
          </cell>
        </row>
        <row r="51">
          <cell r="W51" t="str">
            <v>007-041-2020</v>
          </cell>
          <cell r="X51" t="str">
            <v>MANTEI SAS</v>
          </cell>
          <cell r="Y51">
            <v>9003427468</v>
          </cell>
          <cell r="Z51">
            <v>59000000</v>
          </cell>
          <cell r="AA51" t="str">
            <v>055-DIADQ-DIPER-2019</v>
          </cell>
          <cell r="AB51" t="str">
            <v>EJERCITO NACIONAL DE COLOMBIA</v>
          </cell>
          <cell r="AC51">
            <v>43918</v>
          </cell>
          <cell r="AD51">
            <v>46220</v>
          </cell>
          <cell r="AE51">
            <v>43927</v>
          </cell>
          <cell r="AF51">
            <v>0</v>
          </cell>
          <cell r="AG51">
            <v>0</v>
          </cell>
          <cell r="AH51">
            <v>0</v>
          </cell>
          <cell r="AI51">
            <v>0</v>
          </cell>
          <cell r="AJ51">
            <v>0</v>
          </cell>
          <cell r="AK51">
            <v>0</v>
          </cell>
          <cell r="AL51">
            <v>0</v>
          </cell>
          <cell r="AM51">
            <v>59000000</v>
          </cell>
          <cell r="AN51">
            <v>0</v>
          </cell>
          <cell r="AO51">
            <v>59000000</v>
          </cell>
          <cell r="AP51">
            <v>0</v>
          </cell>
          <cell r="AQ51">
            <v>43944</v>
          </cell>
        </row>
        <row r="52">
          <cell r="W52" t="str">
            <v>007-037-2020</v>
          </cell>
          <cell r="X52" t="str">
            <v>AR&amp;G INGENIERÍA S.A.S</v>
          </cell>
          <cell r="Y52">
            <v>9010141402</v>
          </cell>
          <cell r="Z52">
            <v>2300000</v>
          </cell>
          <cell r="AA52" t="str">
            <v>055-DIADQ-DIPER-2019</v>
          </cell>
          <cell r="AB52" t="str">
            <v>EJERCITO NACIONAL DE COLOMBIA</v>
          </cell>
          <cell r="AC52">
            <v>43918</v>
          </cell>
          <cell r="AD52">
            <v>38620</v>
          </cell>
          <cell r="AE52">
            <v>43929</v>
          </cell>
          <cell r="AF52">
            <v>0</v>
          </cell>
          <cell r="AG52">
            <v>0</v>
          </cell>
          <cell r="AH52">
            <v>0</v>
          </cell>
          <cell r="AI52">
            <v>0</v>
          </cell>
          <cell r="AJ52">
            <v>0</v>
          </cell>
          <cell r="AK52">
            <v>0</v>
          </cell>
          <cell r="AL52">
            <v>0</v>
          </cell>
          <cell r="AM52">
            <v>2300000</v>
          </cell>
          <cell r="AN52">
            <v>0</v>
          </cell>
          <cell r="AO52">
            <v>2300000</v>
          </cell>
          <cell r="AP52">
            <v>0</v>
          </cell>
          <cell r="AQ52">
            <v>43929</v>
          </cell>
        </row>
        <row r="53">
          <cell r="W53" t="str">
            <v>007-038-2020</v>
          </cell>
          <cell r="X53" t="str">
            <v xml:space="preserve">MEGASERVICE GVM LTDA </v>
          </cell>
          <cell r="Y53">
            <v>9002763960</v>
          </cell>
          <cell r="Z53">
            <v>5000000</v>
          </cell>
          <cell r="AA53" t="str">
            <v>055-DIADQ-DIPER-2019</v>
          </cell>
          <cell r="AB53" t="str">
            <v>EJERCITO NACIONAL DE COLOMBIA</v>
          </cell>
          <cell r="AC53">
            <v>43918</v>
          </cell>
          <cell r="AD53">
            <v>38720</v>
          </cell>
          <cell r="AE53">
            <v>43929</v>
          </cell>
          <cell r="AF53">
            <v>0</v>
          </cell>
          <cell r="AG53">
            <v>0</v>
          </cell>
          <cell r="AH53">
            <v>0</v>
          </cell>
          <cell r="AI53">
            <v>0</v>
          </cell>
          <cell r="AJ53">
            <v>0</v>
          </cell>
          <cell r="AK53">
            <v>0</v>
          </cell>
          <cell r="AL53">
            <v>0</v>
          </cell>
          <cell r="AM53">
            <v>5000000</v>
          </cell>
          <cell r="AN53">
            <v>0</v>
          </cell>
          <cell r="AO53">
            <v>5000000</v>
          </cell>
          <cell r="AP53">
            <v>0</v>
          </cell>
          <cell r="AQ53">
            <v>43929</v>
          </cell>
        </row>
        <row r="54">
          <cell r="W54" t="str">
            <v>007-039-2020</v>
          </cell>
          <cell r="X54" t="str">
            <v xml:space="preserve">DIEGO LÓPEZ S.A.S SUCURSAL TECNICENTRO LOS COLORES </v>
          </cell>
          <cell r="Y54">
            <v>8903029887</v>
          </cell>
          <cell r="Z54">
            <v>25000000</v>
          </cell>
          <cell r="AA54" t="str">
            <v>055-DIADQ-DIPER-2019</v>
          </cell>
          <cell r="AB54" t="str">
            <v>EJERCITO NACIONAL DE COLOMBIA</v>
          </cell>
          <cell r="AC54">
            <v>43918</v>
          </cell>
          <cell r="AD54">
            <v>38920</v>
          </cell>
          <cell r="AE54">
            <v>43934</v>
          </cell>
          <cell r="AF54">
            <v>0</v>
          </cell>
          <cell r="AG54">
            <v>0</v>
          </cell>
          <cell r="AH54">
            <v>0</v>
          </cell>
          <cell r="AI54">
            <v>0</v>
          </cell>
          <cell r="AJ54">
            <v>0</v>
          </cell>
          <cell r="AK54">
            <v>0</v>
          </cell>
          <cell r="AL54">
            <v>0</v>
          </cell>
          <cell r="AM54">
            <v>25000000</v>
          </cell>
          <cell r="AN54">
            <v>0</v>
          </cell>
          <cell r="AO54">
            <v>25000000</v>
          </cell>
          <cell r="AP54">
            <v>0</v>
          </cell>
          <cell r="AQ54">
            <v>43934</v>
          </cell>
        </row>
        <row r="55">
          <cell r="W55" t="str">
            <v>DESIERTO</v>
          </cell>
          <cell r="X55" t="str">
            <v>DESIERTO</v>
          </cell>
          <cell r="Y55" t="str">
            <v>DESIERTO</v>
          </cell>
          <cell r="Z55" t="str">
            <v>DESIERTO</v>
          </cell>
          <cell r="AA55" t="str">
            <v>DESIERTO</v>
          </cell>
          <cell r="AB55" t="str">
            <v>DESIERTO</v>
          </cell>
          <cell r="AC55" t="str">
            <v>DESIERTO</v>
          </cell>
          <cell r="AD55" t="str">
            <v>DESIERTO</v>
          </cell>
          <cell r="AE55" t="str">
            <v>DESIERTO</v>
          </cell>
          <cell r="AF55">
            <v>0</v>
          </cell>
          <cell r="AG55">
            <v>0</v>
          </cell>
          <cell r="AH55">
            <v>0</v>
          </cell>
          <cell r="AI55">
            <v>0</v>
          </cell>
          <cell r="AJ55">
            <v>0</v>
          </cell>
          <cell r="AK55">
            <v>0</v>
          </cell>
          <cell r="AL55" t="str">
            <v>DESIERTO</v>
          </cell>
          <cell r="AM55" t="str">
            <v>DESIERTO</v>
          </cell>
          <cell r="AN55">
            <v>0</v>
          </cell>
          <cell r="AO55" t="str">
            <v>DESIERTO</v>
          </cell>
          <cell r="AP55">
            <v>0</v>
          </cell>
          <cell r="AQ55" t="str">
            <v>DESIERTO</v>
          </cell>
        </row>
        <row r="56">
          <cell r="W56" t="str">
            <v>DESIERTO</v>
          </cell>
          <cell r="X56" t="str">
            <v>DESIERTO</v>
          </cell>
          <cell r="Y56" t="str">
            <v>DESIERTO</v>
          </cell>
          <cell r="Z56" t="str">
            <v>DESIERTO</v>
          </cell>
          <cell r="AA56" t="str">
            <v>DESIERTO</v>
          </cell>
          <cell r="AB56" t="str">
            <v>DESIERTO</v>
          </cell>
          <cell r="AC56" t="str">
            <v>DESIERTO</v>
          </cell>
          <cell r="AD56" t="str">
            <v>DESIERTO</v>
          </cell>
          <cell r="AE56" t="str">
            <v>DESIERTO</v>
          </cell>
          <cell r="AF56">
            <v>0</v>
          </cell>
          <cell r="AG56">
            <v>0</v>
          </cell>
          <cell r="AH56">
            <v>0</v>
          </cell>
          <cell r="AI56">
            <v>0</v>
          </cell>
          <cell r="AJ56">
            <v>0</v>
          </cell>
          <cell r="AK56">
            <v>0</v>
          </cell>
          <cell r="AL56" t="str">
            <v>DESIERTO</v>
          </cell>
          <cell r="AM56" t="str">
            <v>DESIERTO</v>
          </cell>
          <cell r="AN56">
            <v>0</v>
          </cell>
          <cell r="AO56" t="str">
            <v>DESIERTO</v>
          </cell>
          <cell r="AP56">
            <v>0</v>
          </cell>
          <cell r="AQ56" t="str">
            <v>DESIERTO</v>
          </cell>
        </row>
        <row r="57">
          <cell r="W57">
            <v>47169</v>
          </cell>
          <cell r="X57" t="str">
            <v>UNIPLES_S.A.</v>
          </cell>
          <cell r="Y57">
            <v>811021363</v>
          </cell>
          <cell r="Z57">
            <v>32249362</v>
          </cell>
          <cell r="AA57" t="str">
            <v>NO APLICA</v>
          </cell>
          <cell r="AB57" t="str">
            <v>NO APLICA</v>
          </cell>
          <cell r="AC57" t="str">
            <v>NO APLICA</v>
          </cell>
          <cell r="AD57">
            <v>39020</v>
          </cell>
          <cell r="AE57">
            <v>43936</v>
          </cell>
          <cell r="AF57">
            <v>0</v>
          </cell>
          <cell r="AG57">
            <v>0</v>
          </cell>
          <cell r="AH57">
            <v>0</v>
          </cell>
          <cell r="AI57">
            <v>0</v>
          </cell>
          <cell r="AJ57">
            <v>0</v>
          </cell>
          <cell r="AK57">
            <v>0</v>
          </cell>
          <cell r="AL57">
            <v>9162418.1600000001</v>
          </cell>
          <cell r="AM57">
            <v>32249362</v>
          </cell>
          <cell r="AN57">
            <v>0</v>
          </cell>
          <cell r="AO57">
            <v>32249362</v>
          </cell>
          <cell r="AP57">
            <v>0</v>
          </cell>
          <cell r="AQ57">
            <v>43935</v>
          </cell>
        </row>
        <row r="58">
          <cell r="W58" t="str">
            <v>007-040-2020</v>
          </cell>
          <cell r="X58" t="str">
            <v>COMPAÑÍA NACIONAL DE METROLOGÍA SAS</v>
          </cell>
          <cell r="Y58">
            <v>9001860880</v>
          </cell>
          <cell r="Z58">
            <v>26300000</v>
          </cell>
          <cell r="AA58" t="str">
            <v>055-DIADQ-DIPER-2019</v>
          </cell>
          <cell r="AB58" t="str">
            <v>EJERCITO NACIONAL DE COLOMBIA</v>
          </cell>
          <cell r="AC58">
            <v>43918</v>
          </cell>
          <cell r="AD58">
            <v>40220</v>
          </cell>
          <cell r="AE58">
            <v>43937</v>
          </cell>
          <cell r="AF58">
            <v>0</v>
          </cell>
          <cell r="AG58">
            <v>0</v>
          </cell>
          <cell r="AH58">
            <v>0</v>
          </cell>
          <cell r="AI58">
            <v>0</v>
          </cell>
          <cell r="AJ58">
            <v>0</v>
          </cell>
          <cell r="AK58">
            <v>0</v>
          </cell>
          <cell r="AL58">
            <v>0</v>
          </cell>
          <cell r="AM58">
            <v>26300000</v>
          </cell>
          <cell r="AN58">
            <v>0</v>
          </cell>
          <cell r="AO58">
            <v>26300000</v>
          </cell>
          <cell r="AP58">
            <v>0</v>
          </cell>
          <cell r="AQ58">
            <v>43937</v>
          </cell>
        </row>
        <row r="59">
          <cell r="W59" t="str">
            <v>DESIERTO</v>
          </cell>
          <cell r="X59" t="str">
            <v>DESIERTO</v>
          </cell>
          <cell r="Y59" t="str">
            <v>DESIERTO</v>
          </cell>
          <cell r="Z59" t="str">
            <v>DESIERTO</v>
          </cell>
          <cell r="AA59" t="str">
            <v>DESIERTO</v>
          </cell>
          <cell r="AB59" t="str">
            <v>DESIERTO</v>
          </cell>
          <cell r="AC59" t="str">
            <v>DESIERTO</v>
          </cell>
          <cell r="AD59" t="str">
            <v>DESIERTO</v>
          </cell>
          <cell r="AE59" t="str">
            <v>DESIERTO</v>
          </cell>
          <cell r="AF59">
            <v>0</v>
          </cell>
          <cell r="AG59">
            <v>0</v>
          </cell>
          <cell r="AH59">
            <v>0</v>
          </cell>
          <cell r="AI59">
            <v>0</v>
          </cell>
          <cell r="AJ59">
            <v>0</v>
          </cell>
          <cell r="AK59">
            <v>0</v>
          </cell>
          <cell r="AL59" t="str">
            <v>DESIERTO</v>
          </cell>
          <cell r="AM59" t="str">
            <v>DESIERTO</v>
          </cell>
          <cell r="AN59">
            <v>0</v>
          </cell>
          <cell r="AO59" t="str">
            <v>DESIERTO</v>
          </cell>
          <cell r="AP59">
            <v>0</v>
          </cell>
          <cell r="AQ59" t="str">
            <v>DESIERTO</v>
          </cell>
        </row>
        <row r="60">
          <cell r="W60" t="str">
            <v>007-042-2020</v>
          </cell>
          <cell r="X60" t="str">
            <v>AVA IPS</v>
          </cell>
          <cell r="Y60">
            <v>9009684564</v>
          </cell>
          <cell r="Z60">
            <v>4000000</v>
          </cell>
          <cell r="AA60" t="str">
            <v>055-DIADQ-DIPER-2019</v>
          </cell>
          <cell r="AB60" t="str">
            <v>EJERCITO NACIONAL DE COLOMBIA</v>
          </cell>
          <cell r="AC60">
            <v>43918</v>
          </cell>
          <cell r="AD60">
            <v>47120</v>
          </cell>
          <cell r="AE60">
            <v>43950</v>
          </cell>
          <cell r="AF60">
            <v>0</v>
          </cell>
          <cell r="AG60">
            <v>0</v>
          </cell>
          <cell r="AH60">
            <v>0</v>
          </cell>
          <cell r="AI60">
            <v>0</v>
          </cell>
          <cell r="AJ60">
            <v>0</v>
          </cell>
          <cell r="AK60">
            <v>0</v>
          </cell>
          <cell r="AL60">
            <v>0</v>
          </cell>
          <cell r="AM60">
            <v>4000000</v>
          </cell>
          <cell r="AN60">
            <v>0</v>
          </cell>
          <cell r="AO60">
            <v>4000000</v>
          </cell>
          <cell r="AP60">
            <v>0</v>
          </cell>
          <cell r="AQ60">
            <v>43950</v>
          </cell>
        </row>
        <row r="61">
          <cell r="W61" t="str">
            <v>DESIERTO</v>
          </cell>
          <cell r="X61" t="str">
            <v>DESIERTO</v>
          </cell>
          <cell r="Y61" t="str">
            <v>DESIERTO</v>
          </cell>
          <cell r="Z61" t="str">
            <v>DESIERTO</v>
          </cell>
          <cell r="AA61" t="str">
            <v>DESIERTO</v>
          </cell>
          <cell r="AB61" t="str">
            <v>DESIERTO</v>
          </cell>
          <cell r="AC61" t="str">
            <v>DESIERTO</v>
          </cell>
          <cell r="AD61" t="str">
            <v>DESIERTO</v>
          </cell>
          <cell r="AE61" t="str">
            <v>DESIERTO</v>
          </cell>
          <cell r="AF61">
            <v>0</v>
          </cell>
          <cell r="AG61">
            <v>0</v>
          </cell>
          <cell r="AH61">
            <v>0</v>
          </cell>
          <cell r="AI61">
            <v>0</v>
          </cell>
          <cell r="AJ61">
            <v>0</v>
          </cell>
          <cell r="AK61">
            <v>0</v>
          </cell>
          <cell r="AL61" t="str">
            <v>DESIERTO</v>
          </cell>
          <cell r="AM61" t="str">
            <v>DESIERTO</v>
          </cell>
          <cell r="AN61">
            <v>0</v>
          </cell>
          <cell r="AO61" t="str">
            <v>DESIERTO</v>
          </cell>
          <cell r="AP61">
            <v>0</v>
          </cell>
          <cell r="AQ61" t="str">
            <v>DESIERTO</v>
          </cell>
        </row>
        <row r="62">
          <cell r="W62" t="str">
            <v>007-043-2020</v>
          </cell>
          <cell r="X62" t="str">
            <v>DOMOTICA SOLUCIONES SAS</v>
          </cell>
          <cell r="Y62">
            <v>9007299363</v>
          </cell>
          <cell r="Z62">
            <v>20000000</v>
          </cell>
          <cell r="AA62" t="str">
            <v>NO APLICA</v>
          </cell>
          <cell r="AB62" t="str">
            <v>NO APLICA</v>
          </cell>
          <cell r="AC62" t="str">
            <v>NO APLICA</v>
          </cell>
          <cell r="AD62">
            <v>47020</v>
          </cell>
          <cell r="AE62">
            <v>43950</v>
          </cell>
          <cell r="AF62">
            <v>0</v>
          </cell>
          <cell r="AG62">
            <v>0</v>
          </cell>
          <cell r="AH62">
            <v>0</v>
          </cell>
          <cell r="AI62">
            <v>0</v>
          </cell>
          <cell r="AJ62">
            <v>0</v>
          </cell>
          <cell r="AK62">
            <v>0</v>
          </cell>
          <cell r="AL62">
            <v>0</v>
          </cell>
          <cell r="AM62">
            <v>20000000</v>
          </cell>
          <cell r="AN62">
            <v>0</v>
          </cell>
          <cell r="AO62">
            <v>20000000</v>
          </cell>
          <cell r="AP62">
            <v>0</v>
          </cell>
          <cell r="AQ62">
            <v>43950</v>
          </cell>
        </row>
        <row r="63">
          <cell r="W63" t="str">
            <v>EN PROCESO DE SELECCIÓN</v>
          </cell>
          <cell r="X63" t="str">
            <v>EN PROCESO DE SELECCIÓN</v>
          </cell>
          <cell r="Y63" t="str">
            <v>EN PROCESO DE SELECCIÓN</v>
          </cell>
          <cell r="Z63" t="str">
            <v>EN PROCESO DE SELECCIÓN</v>
          </cell>
          <cell r="AA63" t="str">
            <v>EN PROCESO DE SELECCIÓN</v>
          </cell>
          <cell r="AB63" t="str">
            <v>EN PROCESO DE SELECCIÓN</v>
          </cell>
          <cell r="AC63" t="str">
            <v>EN PROCESO DE SELECCIÓN</v>
          </cell>
          <cell r="AD63" t="str">
            <v>EN PROCESO DE SELECCIÓN</v>
          </cell>
          <cell r="AE63" t="str">
            <v>EN PROCESO DE SELECCIÓN</v>
          </cell>
          <cell r="AF63" t="str">
            <v>EN PROCESO DE SELECCIÓN</v>
          </cell>
          <cell r="AG63" t="str">
            <v>EN PROCESO DE SELECCIÓN</v>
          </cell>
          <cell r="AH63" t="str">
            <v>EN PROCESO DE SELECCIÓN</v>
          </cell>
          <cell r="AI63" t="str">
            <v>EN PROCESO DE SELECCIÓN</v>
          </cell>
          <cell r="AJ63" t="str">
            <v>EN PROCESO DE SELECCIÓN</v>
          </cell>
          <cell r="AK63" t="str">
            <v>EN PROCESO DE SELECCIÓN</v>
          </cell>
          <cell r="AL63" t="str">
            <v>EN PROCESO DE SELECCIÓN</v>
          </cell>
          <cell r="AM63" t="str">
            <v>EN PROCESO DE SELECCIÓN</v>
          </cell>
          <cell r="AN63" t="str">
            <v>EN PROCESO DE SELECCIÓN</v>
          </cell>
          <cell r="AO63" t="str">
            <v>EN PROCESO DE SELECCIÓN</v>
          </cell>
          <cell r="AP63">
            <v>0</v>
          </cell>
          <cell r="AQ63" t="str">
            <v>EN PROCESO DE SELECCIÓN</v>
          </cell>
        </row>
        <row r="64">
          <cell r="W64">
            <v>0</v>
          </cell>
          <cell r="X64">
            <v>0</v>
          </cell>
          <cell r="Z64">
            <v>0</v>
          </cell>
        </row>
        <row r="65">
          <cell r="W65">
            <v>0</v>
          </cell>
          <cell r="X65">
            <v>0</v>
          </cell>
          <cell r="Z65">
            <v>0</v>
          </cell>
        </row>
        <row r="66">
          <cell r="W66">
            <v>0</v>
          </cell>
          <cell r="X66">
            <v>0</v>
          </cell>
          <cell r="Z66">
            <v>0</v>
          </cell>
        </row>
        <row r="67">
          <cell r="W67">
            <v>0</v>
          </cell>
          <cell r="X67">
            <v>0</v>
          </cell>
          <cell r="Z67">
            <v>0</v>
          </cell>
        </row>
        <row r="68">
          <cell r="W68">
            <v>0</v>
          </cell>
          <cell r="X68">
            <v>0</v>
          </cell>
          <cell r="Z68">
            <v>0</v>
          </cell>
        </row>
        <row r="69">
          <cell r="W69">
            <v>0</v>
          </cell>
          <cell r="X69">
            <v>0</v>
          </cell>
          <cell r="Z69">
            <v>0</v>
          </cell>
        </row>
        <row r="70">
          <cell r="W70">
            <v>0</v>
          </cell>
          <cell r="X70">
            <v>0</v>
          </cell>
          <cell r="Z70">
            <v>0</v>
          </cell>
        </row>
        <row r="71">
          <cell r="W71">
            <v>0</v>
          </cell>
          <cell r="X71">
            <v>0</v>
          </cell>
          <cell r="Z71">
            <v>0</v>
          </cell>
        </row>
        <row r="72">
          <cell r="W72">
            <v>0</v>
          </cell>
          <cell r="X72">
            <v>0</v>
          </cell>
          <cell r="Z72">
            <v>0</v>
          </cell>
        </row>
        <row r="73">
          <cell r="W73">
            <v>0</v>
          </cell>
          <cell r="X73">
            <v>0</v>
          </cell>
        </row>
        <row r="74">
          <cell r="W74">
            <v>0</v>
          </cell>
          <cell r="X74">
            <v>0</v>
          </cell>
          <cell r="Z74">
            <v>0</v>
          </cell>
        </row>
        <row r="75">
          <cell r="W75">
            <v>0</v>
          </cell>
          <cell r="X75">
            <v>0</v>
          </cell>
          <cell r="Z75">
            <v>0</v>
          </cell>
        </row>
        <row r="76">
          <cell r="W76">
            <v>0</v>
          </cell>
          <cell r="X76">
            <v>0</v>
          </cell>
          <cell r="Z76">
            <v>0</v>
          </cell>
        </row>
        <row r="77">
          <cell r="W77">
            <v>0</v>
          </cell>
          <cell r="X77">
            <v>0</v>
          </cell>
          <cell r="Z77">
            <v>0</v>
          </cell>
        </row>
        <row r="78">
          <cell r="W78">
            <v>0</v>
          </cell>
          <cell r="X78">
            <v>0</v>
          </cell>
          <cell r="Z78">
            <v>0</v>
          </cell>
        </row>
        <row r="79">
          <cell r="W79">
            <v>0</v>
          </cell>
          <cell r="X79">
            <v>0</v>
          </cell>
          <cell r="Z79">
            <v>0</v>
          </cell>
        </row>
        <row r="80">
          <cell r="W80">
            <v>0</v>
          </cell>
          <cell r="X80">
            <v>0</v>
          </cell>
          <cell r="Z80">
            <v>0</v>
          </cell>
        </row>
        <row r="81">
          <cell r="W81">
            <v>0</v>
          </cell>
          <cell r="X81">
            <v>0</v>
          </cell>
          <cell r="Z81">
            <v>0</v>
          </cell>
        </row>
        <row r="82">
          <cell r="W82">
            <v>0</v>
          </cell>
          <cell r="X82">
            <v>0</v>
          </cell>
          <cell r="Z82">
            <v>0</v>
          </cell>
        </row>
        <row r="83">
          <cell r="W83">
            <v>0</v>
          </cell>
          <cell r="X83">
            <v>0</v>
          </cell>
          <cell r="Z83">
            <v>0</v>
          </cell>
        </row>
        <row r="84">
          <cell r="W84">
            <v>0</v>
          </cell>
          <cell r="X84">
            <v>0</v>
          </cell>
          <cell r="Z84">
            <v>0</v>
          </cell>
        </row>
        <row r="85">
          <cell r="W85">
            <v>0</v>
          </cell>
          <cell r="X85">
            <v>0</v>
          </cell>
          <cell r="Z85">
            <v>0</v>
          </cell>
        </row>
        <row r="86">
          <cell r="W86">
            <v>0</v>
          </cell>
          <cell r="X86">
            <v>0</v>
          </cell>
          <cell r="Z86">
            <v>0</v>
          </cell>
        </row>
        <row r="87">
          <cell r="W87">
            <v>0</v>
          </cell>
          <cell r="X87">
            <v>0</v>
          </cell>
          <cell r="Z87">
            <v>0</v>
          </cell>
        </row>
        <row r="88">
          <cell r="W88">
            <v>0</v>
          </cell>
          <cell r="X88">
            <v>0</v>
          </cell>
          <cell r="Z88">
            <v>0</v>
          </cell>
        </row>
        <row r="89">
          <cell r="W89">
            <v>0</v>
          </cell>
          <cell r="X89">
            <v>0</v>
          </cell>
          <cell r="Z89">
            <v>0</v>
          </cell>
        </row>
        <row r="90">
          <cell r="W90">
            <v>0</v>
          </cell>
          <cell r="X90">
            <v>0</v>
          </cell>
          <cell r="Z90">
            <v>0</v>
          </cell>
        </row>
        <row r="91">
          <cell r="W91">
            <v>0</v>
          </cell>
          <cell r="X91">
            <v>0</v>
          </cell>
          <cell r="Z91">
            <v>0</v>
          </cell>
        </row>
        <row r="92">
          <cell r="W92">
            <v>0</v>
          </cell>
          <cell r="X92">
            <v>0</v>
          </cell>
          <cell r="Z92">
            <v>0</v>
          </cell>
        </row>
        <row r="93">
          <cell r="W93">
            <v>0</v>
          </cell>
          <cell r="X93">
            <v>0</v>
          </cell>
          <cell r="Z93">
            <v>0</v>
          </cell>
        </row>
        <row r="94">
          <cell r="W94">
            <v>0</v>
          </cell>
          <cell r="X94">
            <v>0</v>
          </cell>
          <cell r="Z94">
            <v>0</v>
          </cell>
        </row>
        <row r="95">
          <cell r="W95">
            <v>0</v>
          </cell>
          <cell r="X95">
            <v>0</v>
          </cell>
          <cell r="Z95">
            <v>0</v>
          </cell>
        </row>
        <row r="96">
          <cell r="W96">
            <v>0</v>
          </cell>
          <cell r="X96">
            <v>0</v>
          </cell>
          <cell r="Z96">
            <v>0</v>
          </cell>
        </row>
        <row r="97">
          <cell r="W97">
            <v>0</v>
          </cell>
          <cell r="X97">
            <v>0</v>
          </cell>
          <cell r="Z97">
            <v>0</v>
          </cell>
        </row>
        <row r="98">
          <cell r="W98">
            <v>0</v>
          </cell>
          <cell r="X98">
            <v>0</v>
          </cell>
          <cell r="Z98">
            <v>0</v>
          </cell>
        </row>
        <row r="99">
          <cell r="W99">
            <v>0</v>
          </cell>
          <cell r="X99">
            <v>0</v>
          </cell>
          <cell r="Z99">
            <v>0</v>
          </cell>
        </row>
        <row r="100">
          <cell r="W100">
            <v>0</v>
          </cell>
          <cell r="X100">
            <v>0</v>
          </cell>
          <cell r="Z100">
            <v>0</v>
          </cell>
        </row>
        <row r="101">
          <cell r="W101">
            <v>0</v>
          </cell>
          <cell r="X101">
            <v>0</v>
          </cell>
          <cell r="Z101">
            <v>0</v>
          </cell>
        </row>
        <row r="102">
          <cell r="W102">
            <v>0</v>
          </cell>
          <cell r="X102">
            <v>0</v>
          </cell>
          <cell r="Z102">
            <v>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hyperlink" Target="https://colombiacompra.coupahost.com/suppliers/show/647" TargetMode="External"/><Relationship Id="rId1" Type="http://schemas.openxmlformats.org/officeDocument/2006/relationships/hyperlink" Target="https://colombiacompra.coupahost.com/suppliers/show/6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F78"/>
  <sheetViews>
    <sheetView tabSelected="1" zoomScale="55" zoomScaleNormal="55" workbookViewId="0">
      <pane ySplit="1" topLeftCell="A2" activePane="bottomLeft" state="frozen"/>
      <selection pane="bottomLeft" activeCell="H3" sqref="H3"/>
    </sheetView>
  </sheetViews>
  <sheetFormatPr baseColWidth="10" defaultRowHeight="14.25" x14ac:dyDescent="0.2"/>
  <cols>
    <col min="1" max="1" width="17.75" style="21" customWidth="1"/>
    <col min="2" max="2" width="12.875" style="16" customWidth="1"/>
    <col min="3" max="3" width="25.125" style="21" customWidth="1"/>
    <col min="4" max="4" width="18" style="21" customWidth="1"/>
    <col min="5" max="5" width="13.5" style="21" customWidth="1"/>
    <col min="6" max="6" width="15.625" style="21" customWidth="1"/>
    <col min="7" max="7" width="22.625" style="25" customWidth="1"/>
    <col min="8" max="8" width="19.625" style="21" customWidth="1"/>
    <col min="9" max="9" width="41.625" style="21" customWidth="1"/>
    <col min="10" max="10" width="18.625" style="21" customWidth="1"/>
    <col min="11" max="13" width="35.625" style="21" customWidth="1"/>
    <col min="14" max="14" width="14.125" style="24" customWidth="1"/>
    <col min="15" max="15" width="12.875" style="16" customWidth="1"/>
    <col min="16" max="16" width="21.25" style="21" customWidth="1"/>
    <col min="17" max="17" width="16.5" style="21" customWidth="1"/>
    <col min="18" max="18" width="29.125" style="26" customWidth="1"/>
    <col min="19" max="19" width="20.375" style="21" customWidth="1"/>
    <col min="20" max="20" width="17.625" style="21" customWidth="1"/>
    <col min="21" max="21" width="29.625" style="21" customWidth="1"/>
    <col min="22" max="22" width="23.625" style="21" customWidth="1"/>
    <col min="23" max="23" width="27.625" style="21" customWidth="1"/>
    <col min="24" max="24" width="12.25" style="21" customWidth="1"/>
    <col min="25" max="25" width="44.625" style="21" customWidth="1"/>
    <col min="26" max="26" width="16.25" style="21" customWidth="1"/>
    <col min="27" max="27" width="23.375" style="21" customWidth="1"/>
    <col min="28" max="28" width="29.375" style="21" customWidth="1"/>
    <col min="29" max="29" width="41.5" style="21" customWidth="1"/>
    <col min="30" max="30" width="8.5" style="21" hidden="1" customWidth="1"/>
    <col min="31" max="32" width="23.5" style="21" hidden="1" customWidth="1"/>
    <col min="33" max="16384" width="11" style="21"/>
  </cols>
  <sheetData>
    <row r="1" spans="1:32" ht="45" x14ac:dyDescent="0.2">
      <c r="A1" s="11" t="s">
        <v>0</v>
      </c>
      <c r="B1" s="11" t="s">
        <v>1</v>
      </c>
      <c r="C1" s="11" t="s">
        <v>26</v>
      </c>
      <c r="D1" s="11" t="s">
        <v>12</v>
      </c>
      <c r="E1" s="11" t="s">
        <v>2</v>
      </c>
      <c r="F1" s="11" t="s">
        <v>3</v>
      </c>
      <c r="G1" s="11" t="s">
        <v>13</v>
      </c>
      <c r="H1" s="11" t="s">
        <v>25</v>
      </c>
      <c r="I1" s="11" t="s">
        <v>4</v>
      </c>
      <c r="J1" s="11" t="s">
        <v>5</v>
      </c>
      <c r="K1" s="11" t="s">
        <v>6</v>
      </c>
      <c r="L1" s="11" t="s">
        <v>7</v>
      </c>
      <c r="M1" s="11" t="s">
        <v>8</v>
      </c>
      <c r="N1" s="11" t="s">
        <v>14</v>
      </c>
      <c r="O1" s="11" t="s">
        <v>15</v>
      </c>
      <c r="P1" s="11" t="s">
        <v>16</v>
      </c>
      <c r="Q1" s="11" t="s">
        <v>221</v>
      </c>
      <c r="R1" s="11" t="s">
        <v>17</v>
      </c>
      <c r="S1" s="11" t="s">
        <v>27</v>
      </c>
      <c r="T1" s="11" t="s">
        <v>9</v>
      </c>
      <c r="U1" s="11" t="s">
        <v>10</v>
      </c>
      <c r="V1" s="11" t="s">
        <v>18</v>
      </c>
      <c r="W1" s="11" t="s">
        <v>19</v>
      </c>
      <c r="X1" s="11" t="s">
        <v>20</v>
      </c>
      <c r="Y1" s="11" t="s">
        <v>11</v>
      </c>
      <c r="Z1" s="11" t="s">
        <v>21</v>
      </c>
      <c r="AA1" s="11" t="s">
        <v>22</v>
      </c>
      <c r="AB1" s="11" t="s">
        <v>23</v>
      </c>
      <c r="AC1" s="11" t="s">
        <v>24</v>
      </c>
      <c r="AD1" s="39" t="s">
        <v>6</v>
      </c>
      <c r="AE1" s="39" t="s">
        <v>683</v>
      </c>
      <c r="AF1" s="39" t="s">
        <v>684</v>
      </c>
    </row>
    <row r="2" spans="1:32" s="17" customFormat="1" ht="142.5" x14ac:dyDescent="0.25">
      <c r="A2" s="1" t="s">
        <v>70</v>
      </c>
      <c r="B2" s="2">
        <v>43880</v>
      </c>
      <c r="C2" s="1" t="s">
        <v>98</v>
      </c>
      <c r="D2" s="1" t="s">
        <v>109</v>
      </c>
      <c r="E2" s="1" t="s">
        <v>112</v>
      </c>
      <c r="F2" s="1" t="s">
        <v>114</v>
      </c>
      <c r="G2" s="1" t="s">
        <v>76</v>
      </c>
      <c r="H2" s="1" t="s">
        <v>116</v>
      </c>
      <c r="I2" s="1" t="s">
        <v>172</v>
      </c>
      <c r="J2" s="6">
        <v>436697</v>
      </c>
      <c r="K2" s="4">
        <v>6620</v>
      </c>
      <c r="L2" s="3" t="s">
        <v>212</v>
      </c>
      <c r="M2" s="1" t="s">
        <v>213</v>
      </c>
      <c r="N2" s="1"/>
      <c r="O2" s="2">
        <v>43882</v>
      </c>
      <c r="P2" s="2">
        <v>43882</v>
      </c>
      <c r="Q2" s="2">
        <v>43892</v>
      </c>
      <c r="R2" s="5" t="s">
        <v>267</v>
      </c>
      <c r="S2" s="5" t="s">
        <v>268</v>
      </c>
      <c r="T2" s="5" t="s">
        <v>605</v>
      </c>
      <c r="U2" s="5" t="s">
        <v>632</v>
      </c>
      <c r="V2" s="2">
        <v>43894</v>
      </c>
      <c r="W2" s="1">
        <v>45763</v>
      </c>
      <c r="X2" s="2">
        <v>43894</v>
      </c>
      <c r="Y2" s="5" t="s">
        <v>484</v>
      </c>
      <c r="Z2" s="5">
        <v>358511.65</v>
      </c>
      <c r="AA2" s="1">
        <v>4200029092</v>
      </c>
      <c r="AB2" s="2">
        <v>43894</v>
      </c>
      <c r="AC2" s="1" t="s">
        <v>112</v>
      </c>
      <c r="AD2" s="4">
        <v>6620</v>
      </c>
      <c r="AE2" s="1" t="s">
        <v>685</v>
      </c>
      <c r="AF2" s="1" t="s">
        <v>700</v>
      </c>
    </row>
    <row r="3" spans="1:32" s="17" customFormat="1" ht="156.75" x14ac:dyDescent="0.25">
      <c r="A3" s="1" t="s">
        <v>70</v>
      </c>
      <c r="B3" s="2">
        <v>43880</v>
      </c>
      <c r="C3" s="1" t="s">
        <v>99</v>
      </c>
      <c r="D3" s="1" t="s">
        <v>109</v>
      </c>
      <c r="E3" s="1" t="s">
        <v>112</v>
      </c>
      <c r="F3" s="1" t="s">
        <v>114</v>
      </c>
      <c r="G3" s="1" t="s">
        <v>76</v>
      </c>
      <c r="H3" s="1" t="s">
        <v>116</v>
      </c>
      <c r="I3" s="1" t="s">
        <v>173</v>
      </c>
      <c r="J3" s="6">
        <v>3616865</v>
      </c>
      <c r="K3" s="4">
        <v>6620</v>
      </c>
      <c r="L3" s="3" t="s">
        <v>212</v>
      </c>
      <c r="M3" s="1" t="s">
        <v>213</v>
      </c>
      <c r="N3" s="1"/>
      <c r="O3" s="2">
        <v>43882</v>
      </c>
      <c r="P3" s="2">
        <v>43882</v>
      </c>
      <c r="Q3" s="2">
        <v>43892</v>
      </c>
      <c r="R3" s="5" t="s">
        <v>269</v>
      </c>
      <c r="S3" s="5" t="s">
        <v>268</v>
      </c>
      <c r="T3" s="5" t="s">
        <v>605</v>
      </c>
      <c r="U3" s="5" t="s">
        <v>633</v>
      </c>
      <c r="V3" s="2">
        <v>43895</v>
      </c>
      <c r="W3" s="1">
        <v>45765</v>
      </c>
      <c r="X3" s="2">
        <f>VLOOKUP(W3,'[1]Reporte Ctos'!$W:$AQ,21,0)</f>
        <v>43894</v>
      </c>
      <c r="Y3" s="5" t="s">
        <v>484</v>
      </c>
      <c r="Z3" s="5">
        <v>2908447.11</v>
      </c>
      <c r="AA3" s="1">
        <v>4200029098</v>
      </c>
      <c r="AB3" s="2">
        <v>43894</v>
      </c>
      <c r="AC3" s="1" t="s">
        <v>112</v>
      </c>
      <c r="AD3" s="4">
        <v>6620</v>
      </c>
      <c r="AE3" s="1" t="s">
        <v>685</v>
      </c>
      <c r="AF3" s="1" t="s">
        <v>700</v>
      </c>
    </row>
    <row r="4" spans="1:32" s="17" customFormat="1" ht="185.25" x14ac:dyDescent="0.25">
      <c r="A4" s="1" t="s">
        <v>70</v>
      </c>
      <c r="B4" s="2">
        <v>43880</v>
      </c>
      <c r="C4" s="1" t="s">
        <v>100</v>
      </c>
      <c r="D4" s="1" t="s">
        <v>109</v>
      </c>
      <c r="E4" s="1" t="s">
        <v>112</v>
      </c>
      <c r="F4" s="1" t="s">
        <v>114</v>
      </c>
      <c r="G4" s="1" t="s">
        <v>76</v>
      </c>
      <c r="H4" s="1" t="s">
        <v>116</v>
      </c>
      <c r="I4" s="1" t="s">
        <v>174</v>
      </c>
      <c r="J4" s="6">
        <v>279274</v>
      </c>
      <c r="K4" s="4">
        <v>6620</v>
      </c>
      <c r="L4" s="3" t="s">
        <v>212</v>
      </c>
      <c r="M4" s="1" t="s">
        <v>213</v>
      </c>
      <c r="N4" s="1"/>
      <c r="O4" s="2">
        <v>43882</v>
      </c>
      <c r="P4" s="2">
        <v>43882</v>
      </c>
      <c r="Q4" s="2">
        <v>43892</v>
      </c>
      <c r="R4" s="5" t="s">
        <v>270</v>
      </c>
      <c r="S4" s="5" t="s">
        <v>268</v>
      </c>
      <c r="T4" s="5" t="s">
        <v>605</v>
      </c>
      <c r="U4" s="5" t="s">
        <v>229</v>
      </c>
      <c r="V4" s="2">
        <v>43895</v>
      </c>
      <c r="W4" s="1">
        <v>45769</v>
      </c>
      <c r="X4" s="2">
        <f>VLOOKUP(W4,'[1]Reporte Ctos'!$W:$AQ,21,0)</f>
        <v>43894</v>
      </c>
      <c r="Y4" s="5" t="s">
        <v>485</v>
      </c>
      <c r="Z4" s="5">
        <v>235620</v>
      </c>
      <c r="AA4" s="1">
        <v>4200029099</v>
      </c>
      <c r="AB4" s="2">
        <v>43894</v>
      </c>
      <c r="AC4" s="1" t="s">
        <v>112</v>
      </c>
      <c r="AD4" s="4">
        <v>6620</v>
      </c>
      <c r="AE4" s="1" t="s">
        <v>685</v>
      </c>
      <c r="AF4" s="1" t="s">
        <v>700</v>
      </c>
    </row>
    <row r="5" spans="1:32" s="17" customFormat="1" ht="171" x14ac:dyDescent="0.25">
      <c r="A5" s="1" t="s">
        <v>70</v>
      </c>
      <c r="B5" s="2">
        <v>43880</v>
      </c>
      <c r="C5" s="1" t="s">
        <v>101</v>
      </c>
      <c r="D5" s="1" t="s">
        <v>109</v>
      </c>
      <c r="E5" s="1" t="s">
        <v>112</v>
      </c>
      <c r="F5" s="1" t="s">
        <v>114</v>
      </c>
      <c r="G5" s="1" t="s">
        <v>76</v>
      </c>
      <c r="H5" s="1" t="s">
        <v>116</v>
      </c>
      <c r="I5" s="1" t="s">
        <v>175</v>
      </c>
      <c r="J5" s="6">
        <v>705501</v>
      </c>
      <c r="K5" s="4">
        <v>6620</v>
      </c>
      <c r="L5" s="3" t="s">
        <v>212</v>
      </c>
      <c r="M5" s="1" t="s">
        <v>213</v>
      </c>
      <c r="N5" s="1"/>
      <c r="O5" s="2">
        <v>43882</v>
      </c>
      <c r="P5" s="2">
        <v>43882</v>
      </c>
      <c r="Q5" s="2">
        <v>43892</v>
      </c>
      <c r="R5" s="5" t="s">
        <v>271</v>
      </c>
      <c r="S5" s="5" t="s">
        <v>268</v>
      </c>
      <c r="T5" s="5" t="s">
        <v>605</v>
      </c>
      <c r="U5" s="5" t="s">
        <v>229</v>
      </c>
      <c r="V5" s="2">
        <v>43895</v>
      </c>
      <c r="W5" s="1">
        <v>45771</v>
      </c>
      <c r="X5" s="2">
        <f>VLOOKUP(W5,'[1]Reporte Ctos'!$W:$AQ,21,0)</f>
        <v>43894</v>
      </c>
      <c r="Y5" s="5" t="s">
        <v>485</v>
      </c>
      <c r="Z5" s="5">
        <v>549780</v>
      </c>
      <c r="AA5" s="1">
        <v>4200029101</v>
      </c>
      <c r="AB5" s="2">
        <v>43894</v>
      </c>
      <c r="AC5" s="1" t="s">
        <v>112</v>
      </c>
      <c r="AD5" s="4">
        <v>6620</v>
      </c>
      <c r="AE5" s="1" t="s">
        <v>685</v>
      </c>
      <c r="AF5" s="1" t="s">
        <v>700</v>
      </c>
    </row>
    <row r="6" spans="1:32" s="17" customFormat="1" ht="85.5" x14ac:dyDescent="0.25">
      <c r="A6" s="1" t="s">
        <v>70</v>
      </c>
      <c r="B6" s="2">
        <v>43881</v>
      </c>
      <c r="C6" s="1" t="s">
        <v>105</v>
      </c>
      <c r="D6" s="1" t="s">
        <v>109</v>
      </c>
      <c r="E6" s="1" t="s">
        <v>113</v>
      </c>
      <c r="F6" s="1" t="s">
        <v>72</v>
      </c>
      <c r="G6" s="1" t="s">
        <v>603</v>
      </c>
      <c r="H6" s="1" t="s">
        <v>116</v>
      </c>
      <c r="I6" s="1" t="s">
        <v>179</v>
      </c>
      <c r="J6" s="6">
        <v>25000000</v>
      </c>
      <c r="K6" s="4">
        <v>4920</v>
      </c>
      <c r="L6" s="3" t="s">
        <v>216</v>
      </c>
      <c r="M6" s="1" t="s">
        <v>217</v>
      </c>
      <c r="N6" s="1"/>
      <c r="O6" s="2">
        <v>43888</v>
      </c>
      <c r="P6" s="2">
        <v>43888</v>
      </c>
      <c r="Q6" s="2">
        <v>43892</v>
      </c>
      <c r="R6" s="5" t="s">
        <v>274</v>
      </c>
      <c r="S6" s="5" t="s">
        <v>268</v>
      </c>
      <c r="T6" s="5" t="s">
        <v>605</v>
      </c>
      <c r="U6" s="5" t="s">
        <v>632</v>
      </c>
      <c r="V6" s="2">
        <v>43895</v>
      </c>
      <c r="W6" s="1">
        <v>46057</v>
      </c>
      <c r="X6" s="2">
        <v>43901</v>
      </c>
      <c r="Y6" s="5" t="s">
        <v>486</v>
      </c>
      <c r="Z6" s="5">
        <v>24716200</v>
      </c>
      <c r="AA6" s="1">
        <v>4200026187</v>
      </c>
      <c r="AB6" s="2">
        <v>43901</v>
      </c>
      <c r="AC6" s="1" t="s">
        <v>113</v>
      </c>
      <c r="AD6" s="4">
        <v>4920</v>
      </c>
      <c r="AE6" s="1" t="s">
        <v>685</v>
      </c>
      <c r="AF6" s="1" t="s">
        <v>700</v>
      </c>
    </row>
    <row r="7" spans="1:32" s="17" customFormat="1" ht="185.25" x14ac:dyDescent="0.25">
      <c r="A7" s="1" t="s">
        <v>70</v>
      </c>
      <c r="B7" s="2">
        <v>43888</v>
      </c>
      <c r="C7" s="1" t="s">
        <v>461</v>
      </c>
      <c r="D7" s="1" t="s">
        <v>110</v>
      </c>
      <c r="E7" s="1" t="s">
        <v>113</v>
      </c>
      <c r="F7" s="1" t="s">
        <v>114</v>
      </c>
      <c r="G7" s="1" t="s">
        <v>76</v>
      </c>
      <c r="H7" s="1" t="s">
        <v>116</v>
      </c>
      <c r="I7" s="1" t="s">
        <v>373</v>
      </c>
      <c r="J7" s="14">
        <v>25896363.5</v>
      </c>
      <c r="K7" s="4">
        <v>7120</v>
      </c>
      <c r="L7" s="4" t="s">
        <v>388</v>
      </c>
      <c r="M7" s="4" t="s">
        <v>389</v>
      </c>
      <c r="N7" s="7"/>
      <c r="O7" s="2">
        <v>43900</v>
      </c>
      <c r="P7" s="2">
        <v>43900</v>
      </c>
      <c r="Q7" s="2">
        <v>43914</v>
      </c>
      <c r="R7" s="1" t="s">
        <v>466</v>
      </c>
      <c r="S7" s="10">
        <v>43922</v>
      </c>
      <c r="T7" s="4" t="s">
        <v>536</v>
      </c>
      <c r="U7" s="5" t="s">
        <v>467</v>
      </c>
      <c r="V7" s="2">
        <v>43923</v>
      </c>
      <c r="W7" s="4">
        <v>46828</v>
      </c>
      <c r="X7" s="2">
        <v>43923</v>
      </c>
      <c r="Y7" s="4" t="s">
        <v>537</v>
      </c>
      <c r="Z7" s="5">
        <v>25896363.5</v>
      </c>
      <c r="AA7" s="1">
        <v>4200029938</v>
      </c>
      <c r="AB7" s="2">
        <v>43923</v>
      </c>
      <c r="AC7" s="1" t="s">
        <v>113</v>
      </c>
      <c r="AD7" s="4">
        <v>7120</v>
      </c>
      <c r="AE7" s="1" t="s">
        <v>685</v>
      </c>
      <c r="AF7" s="1" t="s">
        <v>700</v>
      </c>
    </row>
    <row r="8" spans="1:32" s="17" customFormat="1" ht="156.75" x14ac:dyDescent="0.25">
      <c r="A8" s="1" t="s">
        <v>70</v>
      </c>
      <c r="B8" s="2">
        <v>43888</v>
      </c>
      <c r="C8" s="1" t="s">
        <v>462</v>
      </c>
      <c r="D8" s="1" t="s">
        <v>110</v>
      </c>
      <c r="E8" s="1" t="s">
        <v>113</v>
      </c>
      <c r="F8" s="1" t="s">
        <v>114</v>
      </c>
      <c r="G8" s="1" t="s">
        <v>76</v>
      </c>
      <c r="H8" s="1" t="s">
        <v>116</v>
      </c>
      <c r="I8" s="1" t="s">
        <v>374</v>
      </c>
      <c r="J8" s="6">
        <v>3069248</v>
      </c>
      <c r="K8" s="4">
        <v>7120</v>
      </c>
      <c r="L8" s="4" t="s">
        <v>388</v>
      </c>
      <c r="M8" s="4" t="s">
        <v>389</v>
      </c>
      <c r="N8" s="7"/>
      <c r="O8" s="2">
        <v>43900</v>
      </c>
      <c r="P8" s="2">
        <v>43900</v>
      </c>
      <c r="Q8" s="2">
        <v>43914</v>
      </c>
      <c r="R8" s="1" t="s">
        <v>468</v>
      </c>
      <c r="S8" s="10">
        <v>43922</v>
      </c>
      <c r="T8" s="5" t="s">
        <v>605</v>
      </c>
      <c r="U8" s="5" t="s">
        <v>634</v>
      </c>
      <c r="V8" s="2">
        <v>43923</v>
      </c>
      <c r="W8" s="4">
        <v>46829</v>
      </c>
      <c r="X8" s="2">
        <v>43923</v>
      </c>
      <c r="Y8" s="4" t="s">
        <v>538</v>
      </c>
      <c r="Z8" s="5">
        <v>2582300</v>
      </c>
      <c r="AA8" s="1">
        <v>4200029946</v>
      </c>
      <c r="AB8" s="2">
        <v>43923</v>
      </c>
      <c r="AC8" s="1" t="s">
        <v>113</v>
      </c>
      <c r="AD8" s="4">
        <v>7120</v>
      </c>
      <c r="AE8" s="1" t="s">
        <v>685</v>
      </c>
      <c r="AF8" s="1" t="s">
        <v>700</v>
      </c>
    </row>
    <row r="9" spans="1:32" s="17" customFormat="1" ht="156.75" x14ac:dyDescent="0.25">
      <c r="A9" s="1" t="s">
        <v>70</v>
      </c>
      <c r="B9" s="2">
        <v>43888</v>
      </c>
      <c r="C9" s="1" t="s">
        <v>464</v>
      </c>
      <c r="D9" s="1" t="s">
        <v>110</v>
      </c>
      <c r="E9" s="1" t="s">
        <v>113</v>
      </c>
      <c r="F9" s="1" t="s">
        <v>114</v>
      </c>
      <c r="G9" s="1" t="s">
        <v>76</v>
      </c>
      <c r="H9" s="1" t="s">
        <v>116</v>
      </c>
      <c r="I9" s="1" t="s">
        <v>376</v>
      </c>
      <c r="J9" s="8">
        <v>4267103.1900000004</v>
      </c>
      <c r="K9" s="4">
        <v>7120</v>
      </c>
      <c r="L9" s="4" t="s">
        <v>388</v>
      </c>
      <c r="M9" s="4" t="s">
        <v>389</v>
      </c>
      <c r="N9" s="7"/>
      <c r="O9" s="2">
        <v>43900</v>
      </c>
      <c r="P9" s="2">
        <v>43900</v>
      </c>
      <c r="Q9" s="2">
        <v>43914</v>
      </c>
      <c r="R9" s="1" t="s">
        <v>470</v>
      </c>
      <c r="S9" s="10">
        <v>43922</v>
      </c>
      <c r="T9" s="5" t="s">
        <v>605</v>
      </c>
      <c r="U9" s="5" t="s">
        <v>634</v>
      </c>
      <c r="V9" s="2">
        <v>43923</v>
      </c>
      <c r="W9" s="4">
        <v>46830</v>
      </c>
      <c r="X9" s="2">
        <v>43923</v>
      </c>
      <c r="Y9" s="4" t="s">
        <v>539</v>
      </c>
      <c r="Z9" s="5">
        <v>4267103.1900000004</v>
      </c>
      <c r="AA9" s="1">
        <v>4200029949</v>
      </c>
      <c r="AB9" s="2">
        <v>43923</v>
      </c>
      <c r="AC9" s="1" t="s">
        <v>113</v>
      </c>
      <c r="AD9" s="4">
        <v>7120</v>
      </c>
      <c r="AE9" s="1" t="s">
        <v>685</v>
      </c>
      <c r="AF9" s="1" t="s">
        <v>700</v>
      </c>
    </row>
    <row r="10" spans="1:32" s="17" customFormat="1" ht="114" x14ac:dyDescent="0.25">
      <c r="A10" s="1" t="s">
        <v>70</v>
      </c>
      <c r="B10" s="2">
        <v>43924</v>
      </c>
      <c r="C10" s="1" t="s">
        <v>511</v>
      </c>
      <c r="D10" s="1" t="s">
        <v>110</v>
      </c>
      <c r="E10" s="1" t="s">
        <v>113</v>
      </c>
      <c r="F10" s="1" t="s">
        <v>115</v>
      </c>
      <c r="G10" s="1" t="s">
        <v>76</v>
      </c>
      <c r="H10" s="1" t="s">
        <v>116</v>
      </c>
      <c r="I10" s="1" t="s">
        <v>375</v>
      </c>
      <c r="J10" s="8">
        <v>31699268.789999999</v>
      </c>
      <c r="K10" s="4">
        <v>7120</v>
      </c>
      <c r="L10" s="4" t="s">
        <v>388</v>
      </c>
      <c r="M10" s="4" t="s">
        <v>389</v>
      </c>
      <c r="N10" s="7"/>
      <c r="O10" s="10">
        <v>43924</v>
      </c>
      <c r="P10" s="10">
        <v>43924</v>
      </c>
      <c r="Q10" s="10">
        <v>43934</v>
      </c>
      <c r="R10" s="1" t="s">
        <v>549</v>
      </c>
      <c r="S10" s="10">
        <v>43934</v>
      </c>
      <c r="T10" s="1" t="s">
        <v>607</v>
      </c>
      <c r="U10" s="5" t="s">
        <v>598</v>
      </c>
      <c r="V10" s="2">
        <v>43935</v>
      </c>
      <c r="W10" s="1">
        <v>47169</v>
      </c>
      <c r="X10" s="2">
        <v>43935</v>
      </c>
      <c r="Y10" s="1" t="s">
        <v>528</v>
      </c>
      <c r="Z10" s="5">
        <v>23086943.84</v>
      </c>
      <c r="AA10" s="1">
        <v>4200029951</v>
      </c>
      <c r="AB10" s="2">
        <v>43935</v>
      </c>
      <c r="AC10" s="1" t="s">
        <v>113</v>
      </c>
      <c r="AD10" s="4">
        <v>7120</v>
      </c>
      <c r="AE10" s="1" t="s">
        <v>685</v>
      </c>
      <c r="AF10" s="1" t="s">
        <v>700</v>
      </c>
    </row>
    <row r="11" spans="1:32" s="17" customFormat="1" ht="114" x14ac:dyDescent="0.25">
      <c r="A11" s="1" t="s">
        <v>69</v>
      </c>
      <c r="B11" s="2">
        <v>43851</v>
      </c>
      <c r="C11" s="1" t="s">
        <v>77</v>
      </c>
      <c r="D11" s="1" t="s">
        <v>109</v>
      </c>
      <c r="E11" s="1" t="s">
        <v>111</v>
      </c>
      <c r="F11" s="1" t="s">
        <v>72</v>
      </c>
      <c r="G11" s="1" t="s">
        <v>72</v>
      </c>
      <c r="H11" s="1" t="s">
        <v>116</v>
      </c>
      <c r="I11" s="1" t="s">
        <v>149</v>
      </c>
      <c r="J11" s="6">
        <v>30000000</v>
      </c>
      <c r="K11" s="1">
        <v>2220</v>
      </c>
      <c r="L11" s="3" t="s">
        <v>183</v>
      </c>
      <c r="M11" s="1" t="s">
        <v>184</v>
      </c>
      <c r="N11" s="1"/>
      <c r="O11" s="2">
        <v>43852</v>
      </c>
      <c r="P11" s="2">
        <v>43852</v>
      </c>
      <c r="Q11" s="2">
        <v>43885</v>
      </c>
      <c r="R11" s="5" t="s">
        <v>228</v>
      </c>
      <c r="S11" s="5" t="s">
        <v>230</v>
      </c>
      <c r="T11" s="5" t="s">
        <v>605</v>
      </c>
      <c r="U11" s="1" t="s">
        <v>604</v>
      </c>
      <c r="V11" s="2">
        <v>43888</v>
      </c>
      <c r="W11" s="1" t="s">
        <v>117</v>
      </c>
      <c r="X11" s="2">
        <f>VLOOKUP(W11,'[1]Reporte Ctos'!$W:$AQ,21,0)</f>
        <v>43857</v>
      </c>
      <c r="Y11" s="5" t="s">
        <v>286</v>
      </c>
      <c r="Z11" s="5">
        <v>30000000</v>
      </c>
      <c r="AA11" s="1">
        <v>5100004076</v>
      </c>
      <c r="AB11" s="2">
        <v>43858</v>
      </c>
      <c r="AC11" s="1" t="s">
        <v>111</v>
      </c>
      <c r="AD11" s="1">
        <v>2220</v>
      </c>
      <c r="AE11" s="1" t="s">
        <v>685</v>
      </c>
      <c r="AF11" s="1" t="s">
        <v>686</v>
      </c>
    </row>
    <row r="12" spans="1:32" s="17" customFormat="1" ht="114" x14ac:dyDescent="0.25">
      <c r="A12" s="1" t="s">
        <v>69</v>
      </c>
      <c r="B12" s="2">
        <v>43851</v>
      </c>
      <c r="C12" s="1" t="s">
        <v>78</v>
      </c>
      <c r="D12" s="1" t="s">
        <v>110</v>
      </c>
      <c r="E12" s="1" t="s">
        <v>111</v>
      </c>
      <c r="F12" s="1" t="s">
        <v>72</v>
      </c>
      <c r="G12" s="1" t="s">
        <v>72</v>
      </c>
      <c r="H12" s="1" t="s">
        <v>116</v>
      </c>
      <c r="I12" s="1" t="s">
        <v>150</v>
      </c>
      <c r="J12" s="6">
        <v>50000000</v>
      </c>
      <c r="K12" s="4">
        <v>2320</v>
      </c>
      <c r="L12" s="3" t="s">
        <v>183</v>
      </c>
      <c r="M12" s="1" t="s">
        <v>184</v>
      </c>
      <c r="N12" s="1"/>
      <c r="O12" s="2">
        <v>43852</v>
      </c>
      <c r="P12" s="2">
        <v>43852</v>
      </c>
      <c r="Q12" s="2">
        <v>43885</v>
      </c>
      <c r="R12" s="5" t="s">
        <v>228</v>
      </c>
      <c r="S12" s="5" t="s">
        <v>230</v>
      </c>
      <c r="T12" s="5" t="s">
        <v>605</v>
      </c>
      <c r="U12" s="1" t="s">
        <v>604</v>
      </c>
      <c r="V12" s="2">
        <v>43888</v>
      </c>
      <c r="W12" s="1" t="s">
        <v>118</v>
      </c>
      <c r="X12" s="2">
        <f>VLOOKUP(W12,'[1]Reporte Ctos'!$W:$AQ,21,0)</f>
        <v>43857</v>
      </c>
      <c r="Y12" s="5" t="s">
        <v>286</v>
      </c>
      <c r="Z12" s="5">
        <v>50000000</v>
      </c>
      <c r="AA12" s="1">
        <v>5100004077</v>
      </c>
      <c r="AB12" s="2">
        <v>43858</v>
      </c>
      <c r="AC12" s="1" t="s">
        <v>111</v>
      </c>
      <c r="AD12" s="4">
        <v>2320</v>
      </c>
      <c r="AE12" s="1" t="s">
        <v>685</v>
      </c>
      <c r="AF12" s="1" t="s">
        <v>686</v>
      </c>
    </row>
    <row r="13" spans="1:32" s="17" customFormat="1" ht="114" x14ac:dyDescent="0.25">
      <c r="A13" s="1" t="s">
        <v>69</v>
      </c>
      <c r="B13" s="2">
        <v>43826</v>
      </c>
      <c r="C13" s="1" t="s">
        <v>79</v>
      </c>
      <c r="D13" s="1" t="s">
        <v>109</v>
      </c>
      <c r="E13" s="1" t="s">
        <v>111</v>
      </c>
      <c r="F13" s="1" t="s">
        <v>114</v>
      </c>
      <c r="G13" s="1" t="s">
        <v>73</v>
      </c>
      <c r="H13" s="1" t="s">
        <v>116</v>
      </c>
      <c r="I13" s="1" t="s">
        <v>151</v>
      </c>
      <c r="J13" s="6">
        <v>400000000</v>
      </c>
      <c r="K13" s="4">
        <v>2620</v>
      </c>
      <c r="L13" s="3" t="s">
        <v>185</v>
      </c>
      <c r="M13" s="1" t="s">
        <v>186</v>
      </c>
      <c r="N13" s="1"/>
      <c r="O13" s="2">
        <v>43829</v>
      </c>
      <c r="P13" s="2">
        <v>43851</v>
      </c>
      <c r="Q13" s="2">
        <v>43858</v>
      </c>
      <c r="R13" s="5" t="s">
        <v>231</v>
      </c>
      <c r="S13" s="5" t="s">
        <v>232</v>
      </c>
      <c r="T13" s="1" t="s">
        <v>607</v>
      </c>
      <c r="U13" s="1" t="s">
        <v>229</v>
      </c>
      <c r="V13" s="2">
        <v>43864</v>
      </c>
      <c r="W13" s="1" t="s">
        <v>119</v>
      </c>
      <c r="X13" s="2">
        <f>VLOOKUP(W13,'[1]Reporte Ctos'!$W:$AQ,21,0)</f>
        <v>43864</v>
      </c>
      <c r="Y13" s="5" t="s">
        <v>287</v>
      </c>
      <c r="Z13" s="5">
        <v>400000000</v>
      </c>
      <c r="AA13" s="1">
        <v>5100004094</v>
      </c>
      <c r="AB13" s="2">
        <v>43866</v>
      </c>
      <c r="AC13" s="1" t="s">
        <v>111</v>
      </c>
      <c r="AD13" s="4">
        <v>2620</v>
      </c>
      <c r="AE13" s="1" t="s">
        <v>685</v>
      </c>
      <c r="AF13" s="1" t="s">
        <v>686</v>
      </c>
    </row>
    <row r="14" spans="1:32" s="17" customFormat="1" ht="85.5" x14ac:dyDescent="0.25">
      <c r="A14" s="1" t="s">
        <v>69</v>
      </c>
      <c r="B14" s="2">
        <v>43826</v>
      </c>
      <c r="C14" s="1" t="s">
        <v>80</v>
      </c>
      <c r="D14" s="1" t="s">
        <v>110</v>
      </c>
      <c r="E14" s="1" t="s">
        <v>111</v>
      </c>
      <c r="F14" s="1" t="s">
        <v>114</v>
      </c>
      <c r="G14" s="1" t="s">
        <v>73</v>
      </c>
      <c r="H14" s="1" t="s">
        <v>116</v>
      </c>
      <c r="I14" s="1" t="s">
        <v>152</v>
      </c>
      <c r="J14" s="6">
        <v>310000000</v>
      </c>
      <c r="K14" s="4">
        <v>2820</v>
      </c>
      <c r="L14" s="3" t="s">
        <v>187</v>
      </c>
      <c r="M14" s="1" t="s">
        <v>188</v>
      </c>
      <c r="N14" s="1"/>
      <c r="O14" s="2">
        <v>43826</v>
      </c>
      <c r="P14" s="2">
        <v>43851</v>
      </c>
      <c r="Q14" s="2">
        <v>43858</v>
      </c>
      <c r="R14" s="5" t="s">
        <v>233</v>
      </c>
      <c r="S14" s="5" t="s">
        <v>232</v>
      </c>
      <c r="T14" s="1" t="s">
        <v>607</v>
      </c>
      <c r="U14" s="1" t="s">
        <v>229</v>
      </c>
      <c r="V14" s="2">
        <v>43864</v>
      </c>
      <c r="W14" s="1" t="s">
        <v>136</v>
      </c>
      <c r="X14" s="2">
        <f>VLOOKUP(W14,'[1]Reporte Ctos'!$W:$AQ,21,0)</f>
        <v>43864</v>
      </c>
      <c r="Y14" s="5" t="s">
        <v>233</v>
      </c>
      <c r="Z14" s="5">
        <v>310000000</v>
      </c>
      <c r="AA14" s="1">
        <v>5100004092</v>
      </c>
      <c r="AB14" s="2">
        <v>43866</v>
      </c>
      <c r="AC14" s="1" t="s">
        <v>111</v>
      </c>
      <c r="AD14" s="4">
        <v>2820</v>
      </c>
      <c r="AE14" s="1" t="s">
        <v>685</v>
      </c>
      <c r="AF14" s="1" t="s">
        <v>687</v>
      </c>
    </row>
    <row r="15" spans="1:32" s="17" customFormat="1" ht="99.75" x14ac:dyDescent="0.25">
      <c r="A15" s="1" t="s">
        <v>69</v>
      </c>
      <c r="B15" s="2">
        <v>43826</v>
      </c>
      <c r="C15" s="1" t="s">
        <v>81</v>
      </c>
      <c r="D15" s="1" t="s">
        <v>110</v>
      </c>
      <c r="E15" s="1" t="s">
        <v>111</v>
      </c>
      <c r="F15" s="1" t="s">
        <v>114</v>
      </c>
      <c r="G15" s="1" t="s">
        <v>73</v>
      </c>
      <c r="H15" s="1" t="s">
        <v>116</v>
      </c>
      <c r="I15" s="1" t="s">
        <v>153</v>
      </c>
      <c r="J15" s="6">
        <v>220000000</v>
      </c>
      <c r="K15" s="4">
        <v>3020</v>
      </c>
      <c r="L15" s="3" t="s">
        <v>187</v>
      </c>
      <c r="M15" s="1" t="s">
        <v>188</v>
      </c>
      <c r="N15" s="1"/>
      <c r="O15" s="2">
        <v>43826</v>
      </c>
      <c r="P15" s="2">
        <v>43851</v>
      </c>
      <c r="Q15" s="2">
        <v>43858</v>
      </c>
      <c r="R15" s="5" t="s">
        <v>234</v>
      </c>
      <c r="S15" s="5" t="s">
        <v>232</v>
      </c>
      <c r="T15" s="1" t="s">
        <v>607</v>
      </c>
      <c r="U15" s="1" t="s">
        <v>229</v>
      </c>
      <c r="V15" s="2">
        <v>43864</v>
      </c>
      <c r="W15" s="1" t="s">
        <v>120</v>
      </c>
      <c r="X15" s="2">
        <f>VLOOKUP(W15,'[1]Reporte Ctos'!$W:$AQ,21,0)</f>
        <v>43864</v>
      </c>
      <c r="Y15" s="5" t="s">
        <v>288</v>
      </c>
      <c r="Z15" s="5">
        <v>220000000</v>
      </c>
      <c r="AA15" s="1">
        <v>5100004099</v>
      </c>
      <c r="AB15" s="2">
        <v>43868</v>
      </c>
      <c r="AC15" s="1" t="s">
        <v>111</v>
      </c>
      <c r="AD15" s="4">
        <v>3020</v>
      </c>
      <c r="AE15" s="1" t="s">
        <v>689</v>
      </c>
      <c r="AF15" s="1" t="s">
        <v>688</v>
      </c>
    </row>
    <row r="16" spans="1:32" s="17" customFormat="1" ht="128.25" x14ac:dyDescent="0.25">
      <c r="A16" s="1" t="s">
        <v>69</v>
      </c>
      <c r="B16" s="2">
        <v>43826</v>
      </c>
      <c r="C16" s="1" t="s">
        <v>82</v>
      </c>
      <c r="D16" s="1" t="s">
        <v>110</v>
      </c>
      <c r="E16" s="1" t="s">
        <v>111</v>
      </c>
      <c r="F16" s="1" t="s">
        <v>114</v>
      </c>
      <c r="G16" s="1" t="s">
        <v>73</v>
      </c>
      <c r="H16" s="1" t="s">
        <v>116</v>
      </c>
      <c r="I16" s="1" t="s">
        <v>154</v>
      </c>
      <c r="J16" s="6">
        <v>110997857</v>
      </c>
      <c r="K16" s="4">
        <v>3120</v>
      </c>
      <c r="L16" s="3" t="s">
        <v>187</v>
      </c>
      <c r="M16" s="1" t="s">
        <v>188</v>
      </c>
      <c r="N16" s="1"/>
      <c r="O16" s="2">
        <v>43826</v>
      </c>
      <c r="P16" s="2">
        <v>43851</v>
      </c>
      <c r="Q16" s="2">
        <v>43858</v>
      </c>
      <c r="R16" s="5" t="s">
        <v>235</v>
      </c>
      <c r="S16" s="5" t="s">
        <v>232</v>
      </c>
      <c r="T16" s="1" t="s">
        <v>607</v>
      </c>
      <c r="U16" s="1" t="s">
        <v>229</v>
      </c>
      <c r="V16" s="2">
        <v>43864</v>
      </c>
      <c r="W16" s="1" t="s">
        <v>222</v>
      </c>
      <c r="X16" s="2">
        <f>VLOOKUP(W16,'[1]Reporte Ctos'!$W:$AQ,21,0)</f>
        <v>43864</v>
      </c>
      <c r="Y16" s="5" t="s">
        <v>287</v>
      </c>
      <c r="Z16" s="5">
        <v>110997857</v>
      </c>
      <c r="AA16" s="1">
        <v>5100004093</v>
      </c>
      <c r="AB16" s="2">
        <v>43866</v>
      </c>
      <c r="AC16" s="1" t="s">
        <v>111</v>
      </c>
      <c r="AD16" s="4">
        <v>3120</v>
      </c>
      <c r="AE16" s="1" t="s">
        <v>685</v>
      </c>
      <c r="AF16" s="1" t="s">
        <v>686</v>
      </c>
    </row>
    <row r="17" spans="1:32" s="17" customFormat="1" ht="114" x14ac:dyDescent="0.25">
      <c r="A17" s="1" t="s">
        <v>69</v>
      </c>
      <c r="B17" s="2">
        <v>43826</v>
      </c>
      <c r="C17" s="1" t="s">
        <v>83</v>
      </c>
      <c r="D17" s="1" t="s">
        <v>110</v>
      </c>
      <c r="E17" s="1" t="s">
        <v>111</v>
      </c>
      <c r="F17" s="1" t="s">
        <v>114</v>
      </c>
      <c r="G17" s="1" t="s">
        <v>73</v>
      </c>
      <c r="H17" s="1" t="s">
        <v>116</v>
      </c>
      <c r="I17" s="1" t="s">
        <v>155</v>
      </c>
      <c r="J17" s="6">
        <v>340000000</v>
      </c>
      <c r="K17" s="4">
        <v>2420</v>
      </c>
      <c r="L17" s="3" t="s">
        <v>189</v>
      </c>
      <c r="M17" s="1" t="s">
        <v>190</v>
      </c>
      <c r="N17" s="1"/>
      <c r="O17" s="2">
        <v>43826</v>
      </c>
      <c r="P17" s="2">
        <v>43851</v>
      </c>
      <c r="Q17" s="2">
        <v>43858</v>
      </c>
      <c r="R17" s="5" t="s">
        <v>235</v>
      </c>
      <c r="S17" s="5" t="s">
        <v>232</v>
      </c>
      <c r="T17" s="1" t="s">
        <v>607</v>
      </c>
      <c r="U17" s="1" t="s">
        <v>229</v>
      </c>
      <c r="V17" s="2">
        <v>43864</v>
      </c>
      <c r="W17" s="1" t="s">
        <v>223</v>
      </c>
      <c r="X17" s="2">
        <f>VLOOKUP(W17,'[1]Reporte Ctos'!$W:$AQ,21,0)</f>
        <v>43864</v>
      </c>
      <c r="Y17" s="5" t="s">
        <v>287</v>
      </c>
      <c r="Z17" s="5">
        <v>340000000</v>
      </c>
      <c r="AA17" s="1">
        <v>5100004107</v>
      </c>
      <c r="AB17" s="2">
        <v>43871</v>
      </c>
      <c r="AC17" s="1" t="s">
        <v>111</v>
      </c>
      <c r="AD17" s="4">
        <v>2420</v>
      </c>
      <c r="AE17" s="1" t="s">
        <v>685</v>
      </c>
      <c r="AF17" s="1" t="s">
        <v>686</v>
      </c>
    </row>
    <row r="18" spans="1:32" s="17" customFormat="1" ht="114" x14ac:dyDescent="0.25">
      <c r="A18" s="1" t="s">
        <v>69</v>
      </c>
      <c r="B18" s="2">
        <v>43826</v>
      </c>
      <c r="C18" s="1" t="s">
        <v>84</v>
      </c>
      <c r="D18" s="1" t="s">
        <v>110</v>
      </c>
      <c r="E18" s="1" t="s">
        <v>111</v>
      </c>
      <c r="F18" s="1" t="s">
        <v>114</v>
      </c>
      <c r="G18" s="1" t="s">
        <v>74</v>
      </c>
      <c r="H18" s="1" t="s">
        <v>116</v>
      </c>
      <c r="I18" s="1" t="s">
        <v>156</v>
      </c>
      <c r="J18" s="6">
        <v>380000000</v>
      </c>
      <c r="K18" s="4">
        <v>2520</v>
      </c>
      <c r="L18" s="3" t="s">
        <v>191</v>
      </c>
      <c r="M18" s="1" t="s">
        <v>192</v>
      </c>
      <c r="N18" s="1"/>
      <c r="O18" s="2">
        <v>43826</v>
      </c>
      <c r="P18" s="2">
        <v>43851</v>
      </c>
      <c r="Q18" s="2">
        <v>43858</v>
      </c>
      <c r="R18" s="5" t="s">
        <v>236</v>
      </c>
      <c r="S18" s="5" t="s">
        <v>232</v>
      </c>
      <c r="T18" s="1" t="s">
        <v>607</v>
      </c>
      <c r="U18" s="5" t="s">
        <v>244</v>
      </c>
      <c r="V18" s="2">
        <v>43864</v>
      </c>
      <c r="W18" s="1" t="s">
        <v>121</v>
      </c>
      <c r="X18" s="2">
        <f>VLOOKUP(W18,'[1]Reporte Ctos'!$W:$AQ,21,0)</f>
        <v>43864</v>
      </c>
      <c r="Y18" s="5" t="s">
        <v>289</v>
      </c>
      <c r="Z18" s="5">
        <v>380000000</v>
      </c>
      <c r="AA18" s="1">
        <v>5100004090</v>
      </c>
      <c r="AB18" s="2">
        <v>43866</v>
      </c>
      <c r="AC18" s="1" t="s">
        <v>111</v>
      </c>
      <c r="AD18" s="4">
        <v>2520</v>
      </c>
      <c r="AE18" s="1" t="s">
        <v>685</v>
      </c>
      <c r="AF18" s="1" t="s">
        <v>686</v>
      </c>
    </row>
    <row r="19" spans="1:32" s="17" customFormat="1" ht="114" x14ac:dyDescent="0.25">
      <c r="A19" s="1" t="s">
        <v>69</v>
      </c>
      <c r="B19" s="2">
        <v>43826</v>
      </c>
      <c r="C19" s="1" t="s">
        <v>85</v>
      </c>
      <c r="D19" s="1" t="s">
        <v>110</v>
      </c>
      <c r="E19" s="1" t="s">
        <v>111</v>
      </c>
      <c r="F19" s="1" t="s">
        <v>114</v>
      </c>
      <c r="G19" s="1" t="s">
        <v>74</v>
      </c>
      <c r="H19" s="1" t="s">
        <v>116</v>
      </c>
      <c r="I19" s="1" t="s">
        <v>157</v>
      </c>
      <c r="J19" s="6">
        <v>635000000</v>
      </c>
      <c r="K19" s="4">
        <v>3720</v>
      </c>
      <c r="L19" s="3" t="s">
        <v>193</v>
      </c>
      <c r="M19" s="1" t="s">
        <v>194</v>
      </c>
      <c r="N19" s="1"/>
      <c r="O19" s="2">
        <v>43826</v>
      </c>
      <c r="P19" s="2">
        <v>43851</v>
      </c>
      <c r="Q19" s="2">
        <v>43854</v>
      </c>
      <c r="R19" s="5" t="s">
        <v>237</v>
      </c>
      <c r="S19" s="5" t="s">
        <v>238</v>
      </c>
      <c r="T19" s="1" t="s">
        <v>607</v>
      </c>
      <c r="U19" s="5" t="s">
        <v>244</v>
      </c>
      <c r="V19" s="2">
        <v>43864</v>
      </c>
      <c r="W19" s="1" t="s">
        <v>122</v>
      </c>
      <c r="X19" s="2">
        <f>VLOOKUP(W19,'[1]Reporte Ctos'!$W:$AQ,21,0)</f>
        <v>43864</v>
      </c>
      <c r="Y19" s="5" t="s">
        <v>290</v>
      </c>
      <c r="Z19" s="5">
        <v>635000000</v>
      </c>
      <c r="AA19" s="1">
        <v>5100004096</v>
      </c>
      <c r="AB19" s="2">
        <v>43866</v>
      </c>
      <c r="AC19" s="1" t="s">
        <v>111</v>
      </c>
      <c r="AD19" s="4">
        <v>3720</v>
      </c>
      <c r="AE19" s="1" t="s">
        <v>685</v>
      </c>
      <c r="AF19" s="1" t="s">
        <v>686</v>
      </c>
    </row>
    <row r="20" spans="1:32" s="17" customFormat="1" ht="114" x14ac:dyDescent="0.25">
      <c r="A20" s="1" t="s">
        <v>69</v>
      </c>
      <c r="B20" s="2">
        <v>43826</v>
      </c>
      <c r="C20" s="1" t="s">
        <v>86</v>
      </c>
      <c r="D20" s="1" t="s">
        <v>109</v>
      </c>
      <c r="E20" s="1" t="s">
        <v>111</v>
      </c>
      <c r="F20" s="1" t="s">
        <v>114</v>
      </c>
      <c r="G20" s="1" t="s">
        <v>74</v>
      </c>
      <c r="H20" s="1" t="s">
        <v>116</v>
      </c>
      <c r="I20" s="1" t="s">
        <v>158</v>
      </c>
      <c r="J20" s="6">
        <v>1170000000</v>
      </c>
      <c r="K20" s="4">
        <v>3520</v>
      </c>
      <c r="L20" s="3" t="s">
        <v>183</v>
      </c>
      <c r="M20" s="1" t="s">
        <v>184</v>
      </c>
      <c r="N20" s="1"/>
      <c r="O20" s="2">
        <v>43829</v>
      </c>
      <c r="P20" s="2">
        <v>43851</v>
      </c>
      <c r="Q20" s="2">
        <v>43857</v>
      </c>
      <c r="R20" s="5" t="s">
        <v>239</v>
      </c>
      <c r="S20" s="5" t="s">
        <v>240</v>
      </c>
      <c r="T20" s="1" t="s">
        <v>607</v>
      </c>
      <c r="U20" s="5" t="s">
        <v>244</v>
      </c>
      <c r="V20" s="2">
        <v>43865</v>
      </c>
      <c r="W20" s="1" t="s">
        <v>123</v>
      </c>
      <c r="X20" s="2">
        <f>VLOOKUP(W20,'[1]Reporte Ctos'!$W:$AQ,21,0)</f>
        <v>43865</v>
      </c>
      <c r="Y20" s="5" t="s">
        <v>291</v>
      </c>
      <c r="Z20" s="5">
        <v>1170000000</v>
      </c>
      <c r="AA20" s="1">
        <v>5100004098</v>
      </c>
      <c r="AB20" s="2">
        <v>43868</v>
      </c>
      <c r="AC20" s="1" t="s">
        <v>111</v>
      </c>
      <c r="AD20" s="4">
        <v>3520</v>
      </c>
      <c r="AE20" s="1" t="s">
        <v>685</v>
      </c>
      <c r="AF20" s="1" t="s">
        <v>686</v>
      </c>
    </row>
    <row r="21" spans="1:32" s="17" customFormat="1" ht="114" x14ac:dyDescent="0.25">
      <c r="A21" s="1" t="s">
        <v>69</v>
      </c>
      <c r="B21" s="2">
        <v>43826</v>
      </c>
      <c r="C21" s="1" t="s">
        <v>87</v>
      </c>
      <c r="D21" s="1" t="s">
        <v>109</v>
      </c>
      <c r="E21" s="1" t="s">
        <v>111</v>
      </c>
      <c r="F21" s="1" t="s">
        <v>114</v>
      </c>
      <c r="G21" s="1" t="s">
        <v>74</v>
      </c>
      <c r="H21" s="1" t="s">
        <v>116</v>
      </c>
      <c r="I21" s="1" t="s">
        <v>159</v>
      </c>
      <c r="J21" s="6">
        <v>770000000</v>
      </c>
      <c r="K21" s="4">
        <v>4120</v>
      </c>
      <c r="L21" s="3" t="s">
        <v>183</v>
      </c>
      <c r="M21" s="1" t="s">
        <v>184</v>
      </c>
      <c r="N21" s="1"/>
      <c r="O21" s="2">
        <v>43829</v>
      </c>
      <c r="P21" s="2">
        <v>43853</v>
      </c>
      <c r="Q21" s="2">
        <v>43859</v>
      </c>
      <c r="R21" s="5" t="s">
        <v>241</v>
      </c>
      <c r="S21" s="5" t="s">
        <v>242</v>
      </c>
      <c r="T21" s="1" t="s">
        <v>607</v>
      </c>
      <c r="U21" s="5" t="s">
        <v>243</v>
      </c>
      <c r="V21" s="2">
        <v>43868</v>
      </c>
      <c r="W21" s="1" t="s">
        <v>145</v>
      </c>
      <c r="X21" s="2">
        <f>VLOOKUP(W21,'[1]Reporte Ctos'!$W:$AQ,21,0)</f>
        <v>43868</v>
      </c>
      <c r="Y21" s="5" t="s">
        <v>292</v>
      </c>
      <c r="Z21" s="5">
        <v>770000000</v>
      </c>
      <c r="AA21" s="1">
        <v>5100004111</v>
      </c>
      <c r="AB21" s="2">
        <v>43871</v>
      </c>
      <c r="AC21" s="1" t="s">
        <v>111</v>
      </c>
      <c r="AD21" s="4">
        <v>4120</v>
      </c>
      <c r="AE21" s="1" t="s">
        <v>685</v>
      </c>
      <c r="AF21" s="1" t="s">
        <v>686</v>
      </c>
    </row>
    <row r="22" spans="1:32" s="17" customFormat="1" ht="114" x14ac:dyDescent="0.25">
      <c r="A22" s="1" t="s">
        <v>69</v>
      </c>
      <c r="B22" s="2">
        <v>43826</v>
      </c>
      <c r="C22" s="1" t="s">
        <v>88</v>
      </c>
      <c r="D22" s="1" t="s">
        <v>109</v>
      </c>
      <c r="E22" s="1" t="s">
        <v>111</v>
      </c>
      <c r="F22" s="1" t="s">
        <v>75</v>
      </c>
      <c r="G22" s="1" t="s">
        <v>75</v>
      </c>
      <c r="H22" s="1" t="s">
        <v>116</v>
      </c>
      <c r="I22" s="1" t="s">
        <v>160</v>
      </c>
      <c r="J22" s="6">
        <v>1000000000</v>
      </c>
      <c r="K22" s="4">
        <v>2920</v>
      </c>
      <c r="L22" s="3" t="s">
        <v>187</v>
      </c>
      <c r="M22" s="1" t="s">
        <v>188</v>
      </c>
      <c r="N22" s="1"/>
      <c r="O22" s="2">
        <v>43829</v>
      </c>
      <c r="P22" s="2">
        <v>43851</v>
      </c>
      <c r="Q22" s="2">
        <v>43860</v>
      </c>
      <c r="R22" s="5" t="s">
        <v>245</v>
      </c>
      <c r="S22" s="5" t="s">
        <v>246</v>
      </c>
      <c r="T22" s="1" t="s">
        <v>607</v>
      </c>
      <c r="U22" s="5" t="s">
        <v>243</v>
      </c>
      <c r="V22" s="2">
        <v>43872</v>
      </c>
      <c r="W22" s="1" t="s">
        <v>146</v>
      </c>
      <c r="X22" s="2">
        <f>VLOOKUP(W22,'[1]Reporte Ctos'!$W:$AQ,21,0)</f>
        <v>43872</v>
      </c>
      <c r="Y22" s="5" t="s">
        <v>245</v>
      </c>
      <c r="Z22" s="5">
        <v>1000000000</v>
      </c>
      <c r="AA22" s="1">
        <v>5100004115</v>
      </c>
      <c r="AB22" s="2">
        <v>43874</v>
      </c>
      <c r="AC22" s="1" t="s">
        <v>111</v>
      </c>
      <c r="AD22" s="4">
        <v>2920</v>
      </c>
      <c r="AE22" s="1" t="s">
        <v>685</v>
      </c>
      <c r="AF22" s="1" t="s">
        <v>686</v>
      </c>
    </row>
    <row r="23" spans="1:32" s="17" customFormat="1" ht="183" customHeight="1" x14ac:dyDescent="0.25">
      <c r="A23" s="1" t="s">
        <v>69</v>
      </c>
      <c r="B23" s="2">
        <v>43860</v>
      </c>
      <c r="C23" s="1" t="s">
        <v>89</v>
      </c>
      <c r="D23" s="1" t="s">
        <v>109</v>
      </c>
      <c r="E23" s="1" t="s">
        <v>111</v>
      </c>
      <c r="F23" s="1" t="s">
        <v>72</v>
      </c>
      <c r="G23" s="1" t="s">
        <v>72</v>
      </c>
      <c r="H23" s="1" t="s">
        <v>116</v>
      </c>
      <c r="I23" s="1" t="s">
        <v>161</v>
      </c>
      <c r="J23" s="6">
        <v>36000000</v>
      </c>
      <c r="K23" s="4">
        <v>3320</v>
      </c>
      <c r="L23" s="3" t="s">
        <v>187</v>
      </c>
      <c r="M23" s="1" t="s">
        <v>188</v>
      </c>
      <c r="N23" s="1"/>
      <c r="O23" s="2">
        <v>43865</v>
      </c>
      <c r="P23" s="2">
        <v>43865</v>
      </c>
      <c r="Q23" s="2">
        <v>43868</v>
      </c>
      <c r="R23" s="5" t="s">
        <v>247</v>
      </c>
      <c r="S23" s="5" t="s">
        <v>248</v>
      </c>
      <c r="T23" s="1" t="s">
        <v>607</v>
      </c>
      <c r="U23" s="1" t="s">
        <v>229</v>
      </c>
      <c r="V23" s="2">
        <v>43872</v>
      </c>
      <c r="W23" s="1" t="s">
        <v>147</v>
      </c>
      <c r="X23" s="2">
        <f>VLOOKUP(W23,'[1]Reporte Ctos'!$W:$AQ,21,0)</f>
        <v>43872</v>
      </c>
      <c r="Y23" s="5" t="s">
        <v>278</v>
      </c>
      <c r="Z23" s="5">
        <v>36000000</v>
      </c>
      <c r="AA23" s="1">
        <v>5100004123</v>
      </c>
      <c r="AB23" s="2">
        <v>43875</v>
      </c>
      <c r="AC23" s="1" t="s">
        <v>111</v>
      </c>
      <c r="AD23" s="4">
        <v>3320</v>
      </c>
      <c r="AE23" s="1" t="s">
        <v>685</v>
      </c>
      <c r="AF23" s="1" t="s">
        <v>686</v>
      </c>
    </row>
    <row r="24" spans="1:32" s="17" customFormat="1" ht="114" x14ac:dyDescent="0.25">
      <c r="A24" s="1" t="s">
        <v>69</v>
      </c>
      <c r="B24" s="2">
        <v>43826</v>
      </c>
      <c r="C24" s="1" t="s">
        <v>90</v>
      </c>
      <c r="D24" s="1" t="s">
        <v>110</v>
      </c>
      <c r="E24" s="1" t="s">
        <v>111</v>
      </c>
      <c r="F24" s="1" t="s">
        <v>75</v>
      </c>
      <c r="G24" s="1" t="s">
        <v>75</v>
      </c>
      <c r="H24" s="1" t="s">
        <v>116</v>
      </c>
      <c r="I24" s="1" t="s">
        <v>162</v>
      </c>
      <c r="J24" s="6">
        <v>1300000000</v>
      </c>
      <c r="K24" s="4">
        <v>3420</v>
      </c>
      <c r="L24" s="3" t="s">
        <v>195</v>
      </c>
      <c r="M24" s="1" t="s">
        <v>196</v>
      </c>
      <c r="N24" s="1"/>
      <c r="O24" s="2">
        <v>43829</v>
      </c>
      <c r="P24" s="2">
        <v>43851</v>
      </c>
      <c r="Q24" s="2">
        <v>43860</v>
      </c>
      <c r="R24" s="5" t="s">
        <v>235</v>
      </c>
      <c r="S24" s="5" t="s">
        <v>246</v>
      </c>
      <c r="T24" s="1" t="s">
        <v>607</v>
      </c>
      <c r="U24" s="5" t="s">
        <v>243</v>
      </c>
      <c r="V24" s="2">
        <v>43872</v>
      </c>
      <c r="W24" s="1" t="s">
        <v>148</v>
      </c>
      <c r="X24" s="2">
        <f>VLOOKUP(W24,'[1]Reporte Ctos'!$W:$AQ,21,0)</f>
        <v>43872</v>
      </c>
      <c r="Y24" s="5" t="s">
        <v>235</v>
      </c>
      <c r="Z24" s="5">
        <v>1300000000</v>
      </c>
      <c r="AA24" s="1">
        <v>5100004121</v>
      </c>
      <c r="AB24" s="2">
        <v>43875</v>
      </c>
      <c r="AC24" s="1" t="s">
        <v>111</v>
      </c>
      <c r="AD24" s="4">
        <v>3420</v>
      </c>
      <c r="AE24" s="1" t="s">
        <v>685</v>
      </c>
      <c r="AF24" s="1" t="s">
        <v>686</v>
      </c>
    </row>
    <row r="25" spans="1:32" s="17" customFormat="1" ht="114" x14ac:dyDescent="0.25">
      <c r="A25" s="1" t="s">
        <v>69</v>
      </c>
      <c r="B25" s="2">
        <v>43826</v>
      </c>
      <c r="C25" s="1" t="s">
        <v>91</v>
      </c>
      <c r="D25" s="1" t="s">
        <v>109</v>
      </c>
      <c r="E25" s="1" t="s">
        <v>111</v>
      </c>
      <c r="F25" s="1" t="s">
        <v>114</v>
      </c>
      <c r="G25" s="1" t="s">
        <v>74</v>
      </c>
      <c r="H25" s="1" t="s">
        <v>116</v>
      </c>
      <c r="I25" s="1" t="s">
        <v>163</v>
      </c>
      <c r="J25" s="6">
        <v>98600000</v>
      </c>
      <c r="K25" s="4">
        <v>4620</v>
      </c>
      <c r="L25" s="3" t="s">
        <v>197</v>
      </c>
      <c r="M25" s="1" t="s">
        <v>198</v>
      </c>
      <c r="N25" s="1"/>
      <c r="O25" s="2">
        <v>43829</v>
      </c>
      <c r="P25" s="2">
        <v>43864</v>
      </c>
      <c r="Q25" s="2">
        <v>43868</v>
      </c>
      <c r="R25" s="5" t="s">
        <v>249</v>
      </c>
      <c r="S25" s="5" t="s">
        <v>250</v>
      </c>
      <c r="T25" s="1" t="s">
        <v>607</v>
      </c>
      <c r="U25" s="5" t="s">
        <v>243</v>
      </c>
      <c r="V25" s="2">
        <v>43878</v>
      </c>
      <c r="W25" s="1" t="s">
        <v>124</v>
      </c>
      <c r="X25" s="2">
        <f>VLOOKUP(W25,'[1]Reporte Ctos'!$W:$AQ,21,0)</f>
        <v>43878</v>
      </c>
      <c r="Y25" s="5" t="s">
        <v>249</v>
      </c>
      <c r="Z25" s="5">
        <v>98600000</v>
      </c>
      <c r="AA25" s="1">
        <v>5100004144</v>
      </c>
      <c r="AB25" s="2">
        <v>43885</v>
      </c>
      <c r="AC25" s="1" t="s">
        <v>111</v>
      </c>
      <c r="AD25" s="4">
        <v>4620</v>
      </c>
      <c r="AE25" s="1" t="s">
        <v>685</v>
      </c>
      <c r="AF25" s="1" t="s">
        <v>686</v>
      </c>
    </row>
    <row r="26" spans="1:32" s="17" customFormat="1" ht="85.5" x14ac:dyDescent="0.25">
      <c r="A26" s="1" t="s">
        <v>69</v>
      </c>
      <c r="B26" s="2">
        <v>43826</v>
      </c>
      <c r="C26" s="1" t="s">
        <v>92</v>
      </c>
      <c r="D26" s="1" t="s">
        <v>109</v>
      </c>
      <c r="E26" s="1" t="s">
        <v>111</v>
      </c>
      <c r="F26" s="1" t="s">
        <v>114</v>
      </c>
      <c r="G26" s="1" t="s">
        <v>73</v>
      </c>
      <c r="H26" s="1" t="s">
        <v>116</v>
      </c>
      <c r="I26" s="1" t="s">
        <v>164</v>
      </c>
      <c r="J26" s="6">
        <v>73000000</v>
      </c>
      <c r="K26" s="4">
        <v>3220</v>
      </c>
      <c r="L26" s="3" t="s">
        <v>187</v>
      </c>
      <c r="M26" s="1" t="s">
        <v>188</v>
      </c>
      <c r="N26" s="1"/>
      <c r="O26" s="2">
        <v>43829</v>
      </c>
      <c r="P26" s="2">
        <v>43851</v>
      </c>
      <c r="Q26" s="2">
        <v>43858</v>
      </c>
      <c r="R26" s="5" t="s">
        <v>251</v>
      </c>
      <c r="S26" s="5" t="s">
        <v>252</v>
      </c>
      <c r="T26" s="1" t="s">
        <v>607</v>
      </c>
      <c r="U26" s="5" t="s">
        <v>243</v>
      </c>
      <c r="V26" s="2">
        <v>43881</v>
      </c>
      <c r="W26" s="1" t="s">
        <v>125</v>
      </c>
      <c r="X26" s="2">
        <f>VLOOKUP(W26,'[1]Reporte Ctos'!$W:$AQ,21,0)</f>
        <v>43881</v>
      </c>
      <c r="Y26" s="5" t="s">
        <v>251</v>
      </c>
      <c r="Z26" s="5">
        <v>73000000</v>
      </c>
      <c r="AA26" s="1">
        <v>5100004145</v>
      </c>
      <c r="AB26" s="2">
        <v>43886</v>
      </c>
      <c r="AC26" s="1" t="s">
        <v>111</v>
      </c>
      <c r="AD26" s="4">
        <v>3220</v>
      </c>
      <c r="AE26" s="1" t="s">
        <v>689</v>
      </c>
      <c r="AF26" s="1" t="s">
        <v>688</v>
      </c>
    </row>
    <row r="27" spans="1:32" s="17" customFormat="1" ht="114" x14ac:dyDescent="0.25">
      <c r="A27" s="1" t="s">
        <v>69</v>
      </c>
      <c r="B27" s="2">
        <v>43871</v>
      </c>
      <c r="C27" s="1" t="s">
        <v>93</v>
      </c>
      <c r="D27" s="1" t="s">
        <v>109</v>
      </c>
      <c r="E27" s="1" t="s">
        <v>111</v>
      </c>
      <c r="F27" s="1" t="s">
        <v>72</v>
      </c>
      <c r="G27" s="1" t="s">
        <v>72</v>
      </c>
      <c r="H27" s="1" t="s">
        <v>116</v>
      </c>
      <c r="I27" s="1" t="s">
        <v>165</v>
      </c>
      <c r="J27" s="6">
        <v>20000000</v>
      </c>
      <c r="K27" s="4">
        <v>5920</v>
      </c>
      <c r="L27" s="3" t="s">
        <v>199</v>
      </c>
      <c r="M27" s="1" t="s">
        <v>200</v>
      </c>
      <c r="N27" s="1"/>
      <c r="O27" s="2">
        <v>43878</v>
      </c>
      <c r="P27" s="2">
        <v>43878</v>
      </c>
      <c r="Q27" s="2">
        <v>43880</v>
      </c>
      <c r="R27" s="5" t="s">
        <v>253</v>
      </c>
      <c r="S27" s="5" t="s">
        <v>254</v>
      </c>
      <c r="T27" s="1" t="s">
        <v>607</v>
      </c>
      <c r="U27" s="5" t="s">
        <v>243</v>
      </c>
      <c r="V27" s="2">
        <v>43882</v>
      </c>
      <c r="W27" s="1" t="s">
        <v>126</v>
      </c>
      <c r="X27" s="2">
        <f>VLOOKUP(W27,'[1]Reporte Ctos'!$W:$AQ,21,0)</f>
        <v>43882</v>
      </c>
      <c r="Y27" s="5" t="s">
        <v>279</v>
      </c>
      <c r="Z27" s="5">
        <v>20000000</v>
      </c>
      <c r="AA27" s="1">
        <v>4200025227</v>
      </c>
      <c r="AB27" s="2">
        <v>43885</v>
      </c>
      <c r="AC27" s="1" t="s">
        <v>111</v>
      </c>
      <c r="AD27" s="4">
        <v>5920</v>
      </c>
      <c r="AE27" s="1" t="s">
        <v>689</v>
      </c>
      <c r="AF27" s="1" t="s">
        <v>690</v>
      </c>
    </row>
    <row r="28" spans="1:32" s="17" customFormat="1" ht="213.75" x14ac:dyDescent="0.25">
      <c r="A28" s="1" t="s">
        <v>70</v>
      </c>
      <c r="B28" s="2">
        <v>43871</v>
      </c>
      <c r="C28" s="1" t="s">
        <v>94</v>
      </c>
      <c r="D28" s="1" t="s">
        <v>109</v>
      </c>
      <c r="E28" s="1" t="s">
        <v>111</v>
      </c>
      <c r="F28" s="1" t="s">
        <v>72</v>
      </c>
      <c r="G28" s="1" t="s">
        <v>72</v>
      </c>
      <c r="H28" s="1" t="s">
        <v>116</v>
      </c>
      <c r="I28" s="1" t="s">
        <v>166</v>
      </c>
      <c r="J28" s="6">
        <v>51600000</v>
      </c>
      <c r="K28" s="4">
        <v>5720</v>
      </c>
      <c r="L28" s="3" t="s">
        <v>201</v>
      </c>
      <c r="M28" s="1" t="s">
        <v>202</v>
      </c>
      <c r="N28" s="1"/>
      <c r="O28" s="2">
        <v>43878</v>
      </c>
      <c r="P28" s="2">
        <v>43878</v>
      </c>
      <c r="Q28" s="2">
        <v>43881</v>
      </c>
      <c r="R28" s="5" t="s">
        <v>255</v>
      </c>
      <c r="S28" s="5" t="s">
        <v>256</v>
      </c>
      <c r="T28" s="1" t="s">
        <v>607</v>
      </c>
      <c r="U28" s="1" t="s">
        <v>229</v>
      </c>
      <c r="V28" s="2">
        <v>43886</v>
      </c>
      <c r="W28" s="1" t="s">
        <v>127</v>
      </c>
      <c r="X28" s="2">
        <f>VLOOKUP(W28,'[1]Reporte Ctos'!$W:$AQ,21,0)</f>
        <v>43886</v>
      </c>
      <c r="Y28" s="5" t="s">
        <v>280</v>
      </c>
      <c r="Z28" s="5">
        <v>51600000</v>
      </c>
      <c r="AA28" s="1">
        <v>4300004147</v>
      </c>
      <c r="AB28" s="2">
        <v>43889</v>
      </c>
      <c r="AC28" s="1" t="s">
        <v>111</v>
      </c>
      <c r="AD28" s="4">
        <v>5720</v>
      </c>
      <c r="AE28" s="1" t="s">
        <v>685</v>
      </c>
      <c r="AF28" s="1" t="s">
        <v>686</v>
      </c>
    </row>
    <row r="29" spans="1:32" s="17" customFormat="1" ht="114" x14ac:dyDescent="0.25">
      <c r="A29" s="1" t="s">
        <v>70</v>
      </c>
      <c r="B29" s="2">
        <v>43875</v>
      </c>
      <c r="C29" s="1" t="s">
        <v>225</v>
      </c>
      <c r="D29" s="1" t="s">
        <v>110</v>
      </c>
      <c r="E29" s="1" t="s">
        <v>111</v>
      </c>
      <c r="F29" s="1" t="s">
        <v>72</v>
      </c>
      <c r="G29" s="1" t="s">
        <v>72</v>
      </c>
      <c r="H29" s="1" t="s">
        <v>116</v>
      </c>
      <c r="I29" s="1" t="s">
        <v>170</v>
      </c>
      <c r="J29" s="6">
        <v>13000000</v>
      </c>
      <c r="K29" s="4">
        <v>5220</v>
      </c>
      <c r="L29" s="3" t="s">
        <v>208</v>
      </c>
      <c r="M29" s="1" t="s">
        <v>209</v>
      </c>
      <c r="N29" s="1"/>
      <c r="O29" s="2">
        <v>43879</v>
      </c>
      <c r="P29" s="2">
        <v>43879</v>
      </c>
      <c r="Q29" s="2">
        <v>43882</v>
      </c>
      <c r="R29" s="5" t="s">
        <v>263</v>
      </c>
      <c r="S29" s="5" t="s">
        <v>264</v>
      </c>
      <c r="T29" s="1" t="s">
        <v>607</v>
      </c>
      <c r="U29" s="5" t="s">
        <v>243</v>
      </c>
      <c r="V29" s="2">
        <v>43887</v>
      </c>
      <c r="W29" s="1" t="s">
        <v>128</v>
      </c>
      <c r="X29" s="2">
        <f>VLOOKUP(W29,'[1]Reporte Ctos'!$W:$AQ,21,0)</f>
        <v>43887</v>
      </c>
      <c r="Y29" s="5" t="s">
        <v>295</v>
      </c>
      <c r="Z29" s="5">
        <v>13000000</v>
      </c>
      <c r="AA29" s="1">
        <v>4200026120</v>
      </c>
      <c r="AB29" s="2">
        <v>43892</v>
      </c>
      <c r="AC29" s="1" t="e">
        <v>#N/A</v>
      </c>
      <c r="AD29" s="4">
        <v>5220</v>
      </c>
      <c r="AE29" s="1" t="s">
        <v>689</v>
      </c>
      <c r="AF29" s="1" t="s">
        <v>690</v>
      </c>
    </row>
    <row r="30" spans="1:32" s="17" customFormat="1" ht="71.25" x14ac:dyDescent="0.25">
      <c r="A30" s="1" t="s">
        <v>70</v>
      </c>
      <c r="B30" s="2">
        <v>43871</v>
      </c>
      <c r="C30" s="1" t="s">
        <v>224</v>
      </c>
      <c r="D30" s="1" t="s">
        <v>110</v>
      </c>
      <c r="E30" s="1" t="s">
        <v>111</v>
      </c>
      <c r="F30" s="1" t="s">
        <v>72</v>
      </c>
      <c r="G30" s="1" t="s">
        <v>72</v>
      </c>
      <c r="H30" s="1" t="s">
        <v>116</v>
      </c>
      <c r="I30" s="1" t="s">
        <v>169</v>
      </c>
      <c r="J30" s="6">
        <v>53771426</v>
      </c>
      <c r="K30" s="4">
        <v>5620</v>
      </c>
      <c r="L30" s="3" t="s">
        <v>206</v>
      </c>
      <c r="M30" s="1" t="s">
        <v>207</v>
      </c>
      <c r="N30" s="1"/>
      <c r="O30" s="2">
        <v>43879</v>
      </c>
      <c r="P30" s="2">
        <v>43879</v>
      </c>
      <c r="Q30" s="2">
        <v>43885</v>
      </c>
      <c r="R30" s="5" t="s">
        <v>261</v>
      </c>
      <c r="S30" s="5" t="s">
        <v>262</v>
      </c>
      <c r="T30" s="1" t="s">
        <v>607</v>
      </c>
      <c r="U30" s="5" t="s">
        <v>243</v>
      </c>
      <c r="V30" s="2">
        <v>43888</v>
      </c>
      <c r="W30" s="1" t="s">
        <v>129</v>
      </c>
      <c r="X30" s="2">
        <f>VLOOKUP(W30,'[1]Reporte Ctos'!$W:$AQ,21,0)</f>
        <v>43888</v>
      </c>
      <c r="Y30" s="5" t="s">
        <v>294</v>
      </c>
      <c r="Z30" s="5">
        <v>53771426</v>
      </c>
      <c r="AA30" s="1">
        <v>4200026118</v>
      </c>
      <c r="AB30" s="2">
        <v>43893</v>
      </c>
      <c r="AC30" s="1" t="e">
        <v>#N/A</v>
      </c>
      <c r="AD30" s="4">
        <v>5620</v>
      </c>
      <c r="AE30" s="1" t="s">
        <v>689</v>
      </c>
      <c r="AF30" s="1" t="s">
        <v>690</v>
      </c>
    </row>
    <row r="31" spans="1:32" s="17" customFormat="1" ht="114" x14ac:dyDescent="0.25">
      <c r="A31" s="1" t="s">
        <v>69</v>
      </c>
      <c r="B31" s="2">
        <v>43865</v>
      </c>
      <c r="C31" s="1" t="s">
        <v>96</v>
      </c>
      <c r="D31" s="1" t="s">
        <v>109</v>
      </c>
      <c r="E31" s="1" t="s">
        <v>111</v>
      </c>
      <c r="F31" s="1" t="s">
        <v>115</v>
      </c>
      <c r="G31" s="1" t="s">
        <v>73</v>
      </c>
      <c r="H31" s="1" t="s">
        <v>116</v>
      </c>
      <c r="I31" s="1" t="s">
        <v>168</v>
      </c>
      <c r="J31" s="6">
        <v>115000000</v>
      </c>
      <c r="K31" s="4">
        <v>3620</v>
      </c>
      <c r="L31" s="3" t="s">
        <v>193</v>
      </c>
      <c r="M31" s="1" t="s">
        <v>205</v>
      </c>
      <c r="N31" s="1"/>
      <c r="O31" s="2">
        <v>43867</v>
      </c>
      <c r="P31" s="2">
        <v>43875</v>
      </c>
      <c r="Q31" s="2">
        <v>43882</v>
      </c>
      <c r="R31" s="5" t="s">
        <v>259</v>
      </c>
      <c r="S31" s="5" t="s">
        <v>260</v>
      </c>
      <c r="T31" s="1" t="s">
        <v>607</v>
      </c>
      <c r="U31" s="5" t="s">
        <v>243</v>
      </c>
      <c r="V31" s="2">
        <v>43889</v>
      </c>
      <c r="W31" s="1" t="s">
        <v>137</v>
      </c>
      <c r="X31" s="2">
        <f>VLOOKUP(W31,'[1]Reporte Ctos'!$W:$AQ,21,0)</f>
        <v>43889</v>
      </c>
      <c r="Y31" s="5" t="s">
        <v>259</v>
      </c>
      <c r="Z31" s="5">
        <v>115000000</v>
      </c>
      <c r="AA31" s="1">
        <v>5100004226</v>
      </c>
      <c r="AB31" s="2">
        <v>43894</v>
      </c>
      <c r="AC31" s="1" t="s">
        <v>111</v>
      </c>
      <c r="AD31" s="4">
        <v>3620</v>
      </c>
      <c r="AE31" s="1" t="s">
        <v>685</v>
      </c>
      <c r="AF31" s="1" t="s">
        <v>686</v>
      </c>
    </row>
    <row r="32" spans="1:32" s="17" customFormat="1" ht="114" x14ac:dyDescent="0.25">
      <c r="A32" s="1" t="s">
        <v>70</v>
      </c>
      <c r="B32" s="2">
        <v>43879</v>
      </c>
      <c r="C32" s="1" t="s">
        <v>95</v>
      </c>
      <c r="D32" s="1" t="s">
        <v>109</v>
      </c>
      <c r="E32" s="1" t="s">
        <v>111</v>
      </c>
      <c r="F32" s="1" t="s">
        <v>72</v>
      </c>
      <c r="G32" s="1" t="s">
        <v>72</v>
      </c>
      <c r="H32" s="1" t="s">
        <v>116</v>
      </c>
      <c r="I32" s="1" t="s">
        <v>167</v>
      </c>
      <c r="J32" s="6">
        <v>8000000</v>
      </c>
      <c r="K32" s="4">
        <v>6020</v>
      </c>
      <c r="L32" s="3" t="s">
        <v>203</v>
      </c>
      <c r="M32" s="1" t="s">
        <v>204</v>
      </c>
      <c r="N32" s="1"/>
      <c r="O32" s="2">
        <v>43880</v>
      </c>
      <c r="P32" s="2">
        <v>43880</v>
      </c>
      <c r="Q32" s="2">
        <v>43886</v>
      </c>
      <c r="R32" s="5" t="s">
        <v>257</v>
      </c>
      <c r="S32" s="5" t="s">
        <v>258</v>
      </c>
      <c r="T32" s="1" t="s">
        <v>607</v>
      </c>
      <c r="U32" s="5" t="s">
        <v>243</v>
      </c>
      <c r="V32" s="2">
        <v>43889</v>
      </c>
      <c r="W32" s="1" t="s">
        <v>226</v>
      </c>
      <c r="X32" s="2">
        <f>VLOOKUP(W32,'[1]Reporte Ctos'!$W:$AQ,21,0)</f>
        <v>43889</v>
      </c>
      <c r="Y32" s="5" t="s">
        <v>293</v>
      </c>
      <c r="Z32" s="5">
        <v>8000000</v>
      </c>
      <c r="AA32" s="1">
        <v>4300004229</v>
      </c>
      <c r="AB32" s="2">
        <v>43893</v>
      </c>
      <c r="AC32" s="1" t="s">
        <v>111</v>
      </c>
      <c r="AD32" s="4">
        <v>6020</v>
      </c>
      <c r="AE32" s="1" t="s">
        <v>691</v>
      </c>
      <c r="AF32" s="1"/>
    </row>
    <row r="33" spans="1:32" s="17" customFormat="1" ht="114" x14ac:dyDescent="0.25">
      <c r="A33" s="1" t="s">
        <v>69</v>
      </c>
      <c r="B33" s="2">
        <v>43880</v>
      </c>
      <c r="C33" s="1" t="s">
        <v>97</v>
      </c>
      <c r="D33" s="1" t="s">
        <v>110</v>
      </c>
      <c r="E33" s="1" t="s">
        <v>111</v>
      </c>
      <c r="F33" s="1" t="s">
        <v>72</v>
      </c>
      <c r="G33" s="1" t="s">
        <v>72</v>
      </c>
      <c r="H33" s="1" t="s">
        <v>116</v>
      </c>
      <c r="I33" s="1" t="s">
        <v>171</v>
      </c>
      <c r="J33" s="6">
        <v>33000000</v>
      </c>
      <c r="K33" s="4">
        <v>5420</v>
      </c>
      <c r="L33" s="3" t="s">
        <v>210</v>
      </c>
      <c r="M33" s="1" t="s">
        <v>211</v>
      </c>
      <c r="N33" s="1"/>
      <c r="O33" s="2">
        <v>43885</v>
      </c>
      <c r="P33" s="2">
        <v>43885</v>
      </c>
      <c r="Q33" s="2">
        <v>43887</v>
      </c>
      <c r="R33" s="5" t="s">
        <v>265</v>
      </c>
      <c r="S33" s="5" t="s">
        <v>266</v>
      </c>
      <c r="T33" s="1" t="s">
        <v>607</v>
      </c>
      <c r="U33" s="1" t="s">
        <v>229</v>
      </c>
      <c r="V33" s="2">
        <v>43889</v>
      </c>
      <c r="W33" s="1" t="s">
        <v>227</v>
      </c>
      <c r="X33" s="2">
        <f>VLOOKUP(W33,'[1]Reporte Ctos'!$W:$AQ,21,0)</f>
        <v>43889</v>
      </c>
      <c r="Y33" s="5" t="s">
        <v>296</v>
      </c>
      <c r="Z33" s="5">
        <v>33000000</v>
      </c>
      <c r="AA33" s="1">
        <v>4300004168</v>
      </c>
      <c r="AB33" s="2">
        <v>43892</v>
      </c>
      <c r="AC33" s="1" t="s">
        <v>111</v>
      </c>
      <c r="AD33" s="4">
        <v>5420</v>
      </c>
      <c r="AE33" s="1" t="s">
        <v>685</v>
      </c>
      <c r="AF33" s="1" t="s">
        <v>686</v>
      </c>
    </row>
    <row r="34" spans="1:32" s="17" customFormat="1" ht="108" customHeight="1" x14ac:dyDescent="0.25">
      <c r="A34" s="1" t="s">
        <v>71</v>
      </c>
      <c r="B34" s="2">
        <v>43887</v>
      </c>
      <c r="C34" s="1" t="s">
        <v>106</v>
      </c>
      <c r="D34" s="1" t="s">
        <v>109</v>
      </c>
      <c r="E34" s="1" t="s">
        <v>111</v>
      </c>
      <c r="F34" s="1" t="s">
        <v>72</v>
      </c>
      <c r="G34" s="1" t="s">
        <v>72</v>
      </c>
      <c r="H34" s="1" t="s">
        <v>116</v>
      </c>
      <c r="I34" s="1" t="s">
        <v>180</v>
      </c>
      <c r="J34" s="6">
        <v>50000000</v>
      </c>
      <c r="K34" s="4">
        <v>6920</v>
      </c>
      <c r="L34" s="3" t="s">
        <v>183</v>
      </c>
      <c r="M34" s="1" t="s">
        <v>218</v>
      </c>
      <c r="N34" s="1"/>
      <c r="O34" s="2">
        <v>43888</v>
      </c>
      <c r="P34" s="2">
        <v>43888</v>
      </c>
      <c r="Q34" s="2">
        <v>43892</v>
      </c>
      <c r="R34" s="5" t="s">
        <v>275</v>
      </c>
      <c r="S34" s="5" t="s">
        <v>276</v>
      </c>
      <c r="T34" s="5" t="s">
        <v>605</v>
      </c>
      <c r="U34" s="1" t="s">
        <v>604</v>
      </c>
      <c r="V34" s="2">
        <v>43894</v>
      </c>
      <c r="W34" s="1" t="s">
        <v>419</v>
      </c>
      <c r="X34" s="2">
        <v>43894</v>
      </c>
      <c r="Y34" s="7" t="s">
        <v>424</v>
      </c>
      <c r="Z34" s="5">
        <v>50000000</v>
      </c>
      <c r="AA34" s="1">
        <v>5100004207</v>
      </c>
      <c r="AB34" s="2">
        <v>43896</v>
      </c>
      <c r="AC34" s="1" t="s">
        <v>111</v>
      </c>
      <c r="AD34" s="4">
        <v>6920</v>
      </c>
      <c r="AE34" s="1" t="s">
        <v>689</v>
      </c>
      <c r="AF34" s="1" t="s">
        <v>692</v>
      </c>
    </row>
    <row r="35" spans="1:32" s="17" customFormat="1" ht="189.75" customHeight="1" x14ac:dyDescent="0.25">
      <c r="A35" s="1" t="s">
        <v>71</v>
      </c>
      <c r="B35" s="2">
        <v>43887</v>
      </c>
      <c r="C35" s="1" t="s">
        <v>107</v>
      </c>
      <c r="D35" s="1" t="s">
        <v>109</v>
      </c>
      <c r="E35" s="1" t="s">
        <v>111</v>
      </c>
      <c r="F35" s="1" t="s">
        <v>72</v>
      </c>
      <c r="G35" s="1" t="s">
        <v>72</v>
      </c>
      <c r="H35" s="1" t="s">
        <v>116</v>
      </c>
      <c r="I35" s="1" t="s">
        <v>181</v>
      </c>
      <c r="J35" s="6">
        <v>50000000</v>
      </c>
      <c r="K35" s="4">
        <v>7020</v>
      </c>
      <c r="L35" s="3" t="s">
        <v>183</v>
      </c>
      <c r="M35" s="1" t="s">
        <v>218</v>
      </c>
      <c r="N35" s="1"/>
      <c r="O35" s="2">
        <v>43888</v>
      </c>
      <c r="P35" s="2">
        <v>43888</v>
      </c>
      <c r="Q35" s="2">
        <v>43892</v>
      </c>
      <c r="R35" s="5" t="s">
        <v>275</v>
      </c>
      <c r="S35" s="5" t="s">
        <v>276</v>
      </c>
      <c r="T35" s="5" t="s">
        <v>605</v>
      </c>
      <c r="U35" s="1" t="s">
        <v>604</v>
      </c>
      <c r="V35" s="2">
        <v>43894</v>
      </c>
      <c r="W35" s="1" t="s">
        <v>420</v>
      </c>
      <c r="X35" s="2">
        <v>43894</v>
      </c>
      <c r="Y35" s="7" t="s">
        <v>424</v>
      </c>
      <c r="Z35" s="5">
        <v>50000000</v>
      </c>
      <c r="AA35" s="1">
        <v>5100004208</v>
      </c>
      <c r="AB35" s="2">
        <v>43896</v>
      </c>
      <c r="AC35" s="1" t="s">
        <v>111</v>
      </c>
      <c r="AD35" s="4">
        <v>7020</v>
      </c>
      <c r="AE35" s="1" t="s">
        <v>689</v>
      </c>
      <c r="AF35" s="1" t="s">
        <v>693</v>
      </c>
    </row>
    <row r="36" spans="1:32" s="16" customFormat="1" ht="85.5" x14ac:dyDescent="0.25">
      <c r="A36" s="1" t="s">
        <v>70</v>
      </c>
      <c r="B36" s="2">
        <v>43885</v>
      </c>
      <c r="C36" s="1" t="s">
        <v>102</v>
      </c>
      <c r="D36" s="1" t="s">
        <v>109</v>
      </c>
      <c r="E36" s="1" t="s">
        <v>111</v>
      </c>
      <c r="F36" s="1" t="s">
        <v>72</v>
      </c>
      <c r="G36" s="1" t="s">
        <v>72</v>
      </c>
      <c r="H36" s="1" t="s">
        <v>116</v>
      </c>
      <c r="I36" s="1" t="s">
        <v>176</v>
      </c>
      <c r="J36" s="6">
        <v>22555000</v>
      </c>
      <c r="K36" s="4">
        <v>6720</v>
      </c>
      <c r="L36" s="3" t="s">
        <v>214</v>
      </c>
      <c r="M36" s="1" t="s">
        <v>215</v>
      </c>
      <c r="N36" s="1"/>
      <c r="O36" s="2">
        <v>43887</v>
      </c>
      <c r="P36" s="2">
        <v>43887</v>
      </c>
      <c r="Q36" s="2">
        <v>43892</v>
      </c>
      <c r="R36" s="7" t="s">
        <v>425</v>
      </c>
      <c r="S36" s="5" t="s">
        <v>268</v>
      </c>
      <c r="T36" s="5" t="s">
        <v>605</v>
      </c>
      <c r="U36" s="5" t="s">
        <v>229</v>
      </c>
      <c r="V36" s="2">
        <v>43895</v>
      </c>
      <c r="W36" s="1" t="s">
        <v>421</v>
      </c>
      <c r="X36" s="2">
        <v>43895</v>
      </c>
      <c r="Y36" s="7" t="s">
        <v>425</v>
      </c>
      <c r="Z36" s="5">
        <v>22555000</v>
      </c>
      <c r="AA36" s="1">
        <v>4200029102</v>
      </c>
      <c r="AB36" s="2">
        <v>43895</v>
      </c>
      <c r="AC36" s="1" t="s">
        <v>111</v>
      </c>
      <c r="AD36" s="4">
        <v>6720</v>
      </c>
      <c r="AE36" s="7" t="s">
        <v>689</v>
      </c>
      <c r="AF36" s="7" t="s">
        <v>690</v>
      </c>
    </row>
    <row r="37" spans="1:32" s="16" customFormat="1" ht="99.75" x14ac:dyDescent="0.25">
      <c r="A37" s="1" t="s">
        <v>70</v>
      </c>
      <c r="B37" s="2">
        <v>43887</v>
      </c>
      <c r="C37" s="1" t="s">
        <v>362</v>
      </c>
      <c r="D37" s="1" t="s">
        <v>110</v>
      </c>
      <c r="E37" s="1" t="s">
        <v>111</v>
      </c>
      <c r="F37" s="1" t="s">
        <v>72</v>
      </c>
      <c r="G37" s="1" t="s">
        <v>72</v>
      </c>
      <c r="H37" s="1" t="s">
        <v>116</v>
      </c>
      <c r="I37" s="1" t="s">
        <v>372</v>
      </c>
      <c r="J37" s="6">
        <v>31800000</v>
      </c>
      <c r="K37" s="4">
        <v>5020</v>
      </c>
      <c r="L37" s="4" t="s">
        <v>386</v>
      </c>
      <c r="M37" s="4" t="s">
        <v>387</v>
      </c>
      <c r="N37" s="7"/>
      <c r="O37" s="2">
        <v>43881</v>
      </c>
      <c r="P37" s="2">
        <v>43881</v>
      </c>
      <c r="Q37" s="2">
        <v>43892</v>
      </c>
      <c r="R37" s="1" t="s">
        <v>403</v>
      </c>
      <c r="S37" s="1" t="s">
        <v>471</v>
      </c>
      <c r="T37" s="5" t="s">
        <v>605</v>
      </c>
      <c r="U37" s="5" t="s">
        <v>229</v>
      </c>
      <c r="V37" s="2">
        <v>43901</v>
      </c>
      <c r="W37" s="1" t="s">
        <v>411</v>
      </c>
      <c r="X37" s="2">
        <v>43901</v>
      </c>
      <c r="Y37" s="1" t="s">
        <v>415</v>
      </c>
      <c r="Z37" s="5">
        <v>31800000</v>
      </c>
      <c r="AA37" s="1">
        <v>4200029710</v>
      </c>
      <c r="AB37" s="2">
        <v>43906</v>
      </c>
      <c r="AC37" s="1" t="s">
        <v>111</v>
      </c>
      <c r="AD37" s="4">
        <v>5020</v>
      </c>
      <c r="AE37" s="7" t="s">
        <v>689</v>
      </c>
      <c r="AF37" s="7" t="s">
        <v>690</v>
      </c>
    </row>
    <row r="38" spans="1:32" s="16" customFormat="1" ht="156.75" x14ac:dyDescent="0.25">
      <c r="A38" s="1" t="s">
        <v>70</v>
      </c>
      <c r="B38" s="2">
        <v>43900</v>
      </c>
      <c r="C38" s="1" t="s">
        <v>364</v>
      </c>
      <c r="D38" s="1" t="s">
        <v>109</v>
      </c>
      <c r="E38" s="1" t="s">
        <v>111</v>
      </c>
      <c r="F38" s="1" t="s">
        <v>72</v>
      </c>
      <c r="G38" s="1" t="s">
        <v>72</v>
      </c>
      <c r="H38" s="1" t="s">
        <v>116</v>
      </c>
      <c r="I38" s="1" t="s">
        <v>377</v>
      </c>
      <c r="J38" s="8">
        <v>50368000</v>
      </c>
      <c r="K38" s="4">
        <v>6820</v>
      </c>
      <c r="L38" s="1" t="s">
        <v>212</v>
      </c>
      <c r="M38" s="4" t="s">
        <v>390</v>
      </c>
      <c r="N38" s="7"/>
      <c r="O38" s="10">
        <v>43900</v>
      </c>
      <c r="P38" s="10">
        <v>43900</v>
      </c>
      <c r="Q38" s="10">
        <v>43903</v>
      </c>
      <c r="R38" s="1" t="s">
        <v>404</v>
      </c>
      <c r="S38" s="1" t="s">
        <v>473</v>
      </c>
      <c r="T38" s="5" t="s">
        <v>605</v>
      </c>
      <c r="U38" s="5" t="s">
        <v>229</v>
      </c>
      <c r="V38" s="2">
        <v>43908</v>
      </c>
      <c r="W38" s="1" t="s">
        <v>412</v>
      </c>
      <c r="X38" s="2">
        <v>43908</v>
      </c>
      <c r="Y38" s="1" t="s">
        <v>416</v>
      </c>
      <c r="Z38" s="5">
        <v>50368000</v>
      </c>
      <c r="AA38" s="1">
        <v>4200029103</v>
      </c>
      <c r="AB38" s="2">
        <v>43915</v>
      </c>
      <c r="AC38" s="1" t="s">
        <v>111</v>
      </c>
      <c r="AD38" s="4">
        <v>6820</v>
      </c>
      <c r="AE38" s="1" t="s">
        <v>685</v>
      </c>
      <c r="AF38" s="1" t="s">
        <v>695</v>
      </c>
    </row>
    <row r="39" spans="1:32" s="16" customFormat="1" ht="177" customHeight="1" x14ac:dyDescent="0.25">
      <c r="A39" s="1" t="s">
        <v>70</v>
      </c>
      <c r="B39" s="2">
        <v>43901</v>
      </c>
      <c r="C39" s="1" t="s">
        <v>365</v>
      </c>
      <c r="D39" s="1" t="s">
        <v>109</v>
      </c>
      <c r="E39" s="1" t="s">
        <v>111</v>
      </c>
      <c r="F39" s="1" t="s">
        <v>72</v>
      </c>
      <c r="G39" s="1" t="s">
        <v>72</v>
      </c>
      <c r="H39" s="1" t="s">
        <v>116</v>
      </c>
      <c r="I39" s="1" t="s">
        <v>378</v>
      </c>
      <c r="J39" s="6">
        <v>49500000</v>
      </c>
      <c r="K39" s="4">
        <v>4720</v>
      </c>
      <c r="L39" s="1" t="s">
        <v>391</v>
      </c>
      <c r="M39" s="4" t="s">
        <v>392</v>
      </c>
      <c r="N39" s="7"/>
      <c r="O39" s="10">
        <v>43901</v>
      </c>
      <c r="P39" s="10">
        <v>43901</v>
      </c>
      <c r="Q39" s="10">
        <v>43906</v>
      </c>
      <c r="R39" s="1" t="s">
        <v>405</v>
      </c>
      <c r="S39" s="1" t="s">
        <v>474</v>
      </c>
      <c r="T39" s="1" t="s">
        <v>607</v>
      </c>
      <c r="U39" s="5" t="s">
        <v>229</v>
      </c>
      <c r="V39" s="2">
        <v>43909</v>
      </c>
      <c r="W39" s="1" t="s">
        <v>413</v>
      </c>
      <c r="X39" s="2">
        <v>43909</v>
      </c>
      <c r="Y39" s="7" t="s">
        <v>417</v>
      </c>
      <c r="Z39" s="5">
        <v>49500000</v>
      </c>
      <c r="AA39" s="1">
        <v>4300004256</v>
      </c>
      <c r="AB39" s="2">
        <v>43915</v>
      </c>
      <c r="AC39" s="1" t="s">
        <v>111</v>
      </c>
      <c r="AD39" s="4">
        <v>4720</v>
      </c>
      <c r="AE39" s="1" t="s">
        <v>685</v>
      </c>
      <c r="AF39" s="1" t="s">
        <v>695</v>
      </c>
    </row>
    <row r="40" spans="1:32" s="16" customFormat="1" ht="192.75" customHeight="1" x14ac:dyDescent="0.25">
      <c r="A40" s="1" t="s">
        <v>70</v>
      </c>
      <c r="B40" s="2">
        <v>43902</v>
      </c>
      <c r="C40" s="1" t="s">
        <v>367</v>
      </c>
      <c r="D40" s="1" t="s">
        <v>110</v>
      </c>
      <c r="E40" s="1" t="s">
        <v>111</v>
      </c>
      <c r="F40" s="1" t="s">
        <v>72</v>
      </c>
      <c r="G40" s="1" t="s">
        <v>72</v>
      </c>
      <c r="H40" s="1" t="s">
        <v>116</v>
      </c>
      <c r="I40" s="1" t="s">
        <v>177</v>
      </c>
      <c r="J40" s="8">
        <v>3000000</v>
      </c>
      <c r="K40" s="4">
        <v>6020</v>
      </c>
      <c r="L40" s="1" t="s">
        <v>394</v>
      </c>
      <c r="M40" s="4" t="s">
        <v>395</v>
      </c>
      <c r="N40" s="7"/>
      <c r="O40" s="10">
        <v>43903</v>
      </c>
      <c r="P40" s="10">
        <v>43903</v>
      </c>
      <c r="Q40" s="10">
        <v>43907</v>
      </c>
      <c r="R40" s="1" t="s">
        <v>408</v>
      </c>
      <c r="S40" s="1" t="s">
        <v>477</v>
      </c>
      <c r="T40" s="5" t="s">
        <v>605</v>
      </c>
      <c r="U40" s="5" t="s">
        <v>229</v>
      </c>
      <c r="V40" s="2">
        <v>43910</v>
      </c>
      <c r="W40" s="1" t="s">
        <v>414</v>
      </c>
      <c r="X40" s="2">
        <v>43910</v>
      </c>
      <c r="Y40" s="1" t="s">
        <v>408</v>
      </c>
      <c r="Z40" s="5">
        <v>3000000</v>
      </c>
      <c r="AA40" s="1">
        <v>4300004173</v>
      </c>
      <c r="AB40" s="2">
        <v>43915</v>
      </c>
      <c r="AC40" s="1" t="s">
        <v>111</v>
      </c>
      <c r="AD40" s="4">
        <v>6020</v>
      </c>
      <c r="AE40" s="1" t="s">
        <v>689</v>
      </c>
      <c r="AF40" s="1" t="s">
        <v>694</v>
      </c>
    </row>
    <row r="41" spans="1:32" s="16" customFormat="1" ht="213.75" x14ac:dyDescent="0.25">
      <c r="A41" s="1" t="s">
        <v>71</v>
      </c>
      <c r="B41" s="2">
        <v>43888</v>
      </c>
      <c r="C41" s="1" t="s">
        <v>108</v>
      </c>
      <c r="D41" s="1" t="s">
        <v>109</v>
      </c>
      <c r="E41" s="1" t="s">
        <v>111</v>
      </c>
      <c r="F41" s="1" t="s">
        <v>114</v>
      </c>
      <c r="G41" s="1" t="s">
        <v>73</v>
      </c>
      <c r="H41" s="1" t="s">
        <v>116</v>
      </c>
      <c r="I41" s="1" t="s">
        <v>182</v>
      </c>
      <c r="J41" s="6">
        <v>200000000</v>
      </c>
      <c r="K41" s="4">
        <v>5520</v>
      </c>
      <c r="L41" s="3" t="s">
        <v>219</v>
      </c>
      <c r="M41" s="1" t="s">
        <v>220</v>
      </c>
      <c r="N41" s="1"/>
      <c r="O41" s="2">
        <v>43889</v>
      </c>
      <c r="P41" s="2">
        <v>43899</v>
      </c>
      <c r="Q41" s="2">
        <v>43906</v>
      </c>
      <c r="R41" s="1" t="s">
        <v>487</v>
      </c>
      <c r="S41" s="5" t="s">
        <v>488</v>
      </c>
      <c r="T41" s="5" t="s">
        <v>607</v>
      </c>
      <c r="U41" s="5" t="s">
        <v>229</v>
      </c>
      <c r="V41" s="2">
        <v>43914</v>
      </c>
      <c r="W41" s="1" t="s">
        <v>422</v>
      </c>
      <c r="X41" s="2">
        <v>43914</v>
      </c>
      <c r="Y41" s="5" t="s">
        <v>287</v>
      </c>
      <c r="Z41" s="5">
        <v>200000000</v>
      </c>
      <c r="AA41" s="1">
        <v>5100004274</v>
      </c>
      <c r="AB41" s="2">
        <v>43917</v>
      </c>
      <c r="AC41" s="1" t="s">
        <v>111</v>
      </c>
      <c r="AD41" s="4">
        <v>5520</v>
      </c>
      <c r="AE41" s="1" t="s">
        <v>685</v>
      </c>
      <c r="AF41" s="1" t="s">
        <v>695</v>
      </c>
    </row>
    <row r="42" spans="1:32" s="16" customFormat="1" ht="85.5" x14ac:dyDescent="0.25">
      <c r="A42" s="1" t="s">
        <v>70</v>
      </c>
      <c r="B42" s="2">
        <v>43909</v>
      </c>
      <c r="C42" s="1" t="s">
        <v>368</v>
      </c>
      <c r="D42" s="1" t="s">
        <v>110</v>
      </c>
      <c r="E42" s="1" t="s">
        <v>111</v>
      </c>
      <c r="F42" s="1" t="s">
        <v>72</v>
      </c>
      <c r="G42" s="1" t="s">
        <v>72</v>
      </c>
      <c r="H42" s="1" t="s">
        <v>116</v>
      </c>
      <c r="I42" s="1" t="s">
        <v>381</v>
      </c>
      <c r="J42" s="6">
        <v>36000000</v>
      </c>
      <c r="K42" s="4">
        <v>5820</v>
      </c>
      <c r="L42" s="1" t="s">
        <v>396</v>
      </c>
      <c r="M42" s="4" t="s">
        <v>397</v>
      </c>
      <c r="N42" s="7"/>
      <c r="O42" s="10">
        <v>43910</v>
      </c>
      <c r="P42" s="10">
        <v>43910</v>
      </c>
      <c r="Q42" s="10">
        <v>43916</v>
      </c>
      <c r="R42" s="1" t="s">
        <v>409</v>
      </c>
      <c r="S42" s="1" t="s">
        <v>478</v>
      </c>
      <c r="T42" s="5" t="s">
        <v>605</v>
      </c>
      <c r="U42" s="1" t="s">
        <v>604</v>
      </c>
      <c r="V42" s="2">
        <v>43927</v>
      </c>
      <c r="W42" s="1" t="s">
        <v>423</v>
      </c>
      <c r="X42" s="2">
        <v>43927</v>
      </c>
      <c r="Y42" s="1" t="s">
        <v>540</v>
      </c>
      <c r="Z42" s="5">
        <v>36000000</v>
      </c>
      <c r="AA42" s="1">
        <v>4200029719</v>
      </c>
      <c r="AB42" s="2">
        <v>43936</v>
      </c>
      <c r="AC42" s="1" t="s">
        <v>111</v>
      </c>
      <c r="AD42" s="4">
        <v>5820</v>
      </c>
      <c r="AE42" s="7" t="s">
        <v>689</v>
      </c>
      <c r="AF42" s="7" t="s">
        <v>690</v>
      </c>
    </row>
    <row r="43" spans="1:32" s="16" customFormat="1" ht="199.5" x14ac:dyDescent="0.25">
      <c r="A43" s="1" t="s">
        <v>70</v>
      </c>
      <c r="B43" s="10">
        <v>43916</v>
      </c>
      <c r="C43" s="1" t="s">
        <v>369</v>
      </c>
      <c r="D43" s="1" t="s">
        <v>109</v>
      </c>
      <c r="E43" s="1" t="s">
        <v>111</v>
      </c>
      <c r="F43" s="1" t="s">
        <v>72</v>
      </c>
      <c r="G43" s="1" t="s">
        <v>72</v>
      </c>
      <c r="H43" s="1" t="s">
        <v>116</v>
      </c>
      <c r="I43" s="1" t="s">
        <v>382</v>
      </c>
      <c r="J43" s="8">
        <v>15000000</v>
      </c>
      <c r="K43" s="4">
        <v>7420</v>
      </c>
      <c r="L43" s="1" t="s">
        <v>398</v>
      </c>
      <c r="M43" s="4" t="s">
        <v>399</v>
      </c>
      <c r="N43" s="7"/>
      <c r="O43" s="10">
        <v>43916</v>
      </c>
      <c r="P43" s="10">
        <v>43916</v>
      </c>
      <c r="Q43" s="10">
        <v>43921</v>
      </c>
      <c r="R43" s="4" t="s">
        <v>410</v>
      </c>
      <c r="S43" s="1" t="s">
        <v>479</v>
      </c>
      <c r="T43" s="5" t="s">
        <v>605</v>
      </c>
      <c r="U43" s="1" t="s">
        <v>604</v>
      </c>
      <c r="V43" s="2">
        <v>43927</v>
      </c>
      <c r="W43" s="1" t="s">
        <v>541</v>
      </c>
      <c r="X43" s="2">
        <v>43927</v>
      </c>
      <c r="Y43" s="1" t="s">
        <v>542</v>
      </c>
      <c r="Z43" s="5">
        <v>15000000</v>
      </c>
      <c r="AA43" s="1">
        <v>5100004415</v>
      </c>
      <c r="AB43" s="2">
        <v>43937</v>
      </c>
      <c r="AC43" s="1" t="s">
        <v>111</v>
      </c>
      <c r="AD43" s="4">
        <v>7420</v>
      </c>
      <c r="AE43" s="1" t="s">
        <v>685</v>
      </c>
      <c r="AF43" s="1" t="s">
        <v>696</v>
      </c>
    </row>
    <row r="44" spans="1:32" s="16" customFormat="1" ht="128.25" x14ac:dyDescent="0.25">
      <c r="A44" s="1" t="s">
        <v>71</v>
      </c>
      <c r="B44" s="2">
        <v>43896</v>
      </c>
      <c r="C44" s="1" t="s">
        <v>465</v>
      </c>
      <c r="D44" s="1" t="s">
        <v>109</v>
      </c>
      <c r="E44" s="1" t="s">
        <v>111</v>
      </c>
      <c r="F44" s="1" t="s">
        <v>114</v>
      </c>
      <c r="G44" s="1" t="s">
        <v>74</v>
      </c>
      <c r="H44" s="1" t="s">
        <v>116</v>
      </c>
      <c r="I44" s="1" t="s">
        <v>379</v>
      </c>
      <c r="J44" s="8">
        <v>1125360000</v>
      </c>
      <c r="K44" s="4">
        <v>6220</v>
      </c>
      <c r="L44" s="1" t="s">
        <v>197</v>
      </c>
      <c r="M44" s="4" t="s">
        <v>393</v>
      </c>
      <c r="N44" s="7"/>
      <c r="O44" s="10">
        <v>43901</v>
      </c>
      <c r="P44" s="10">
        <v>43909</v>
      </c>
      <c r="Q44" s="10">
        <v>43916</v>
      </c>
      <c r="R44" s="1" t="s">
        <v>406</v>
      </c>
      <c r="S44" s="1" t="s">
        <v>475</v>
      </c>
      <c r="T44" s="1" t="s">
        <v>718</v>
      </c>
      <c r="U44" s="5" t="s">
        <v>553</v>
      </c>
      <c r="V44" s="2">
        <v>43928</v>
      </c>
      <c r="W44" s="1" t="s">
        <v>552</v>
      </c>
      <c r="X44" s="2">
        <v>43928</v>
      </c>
      <c r="Y44" s="1" t="s">
        <v>554</v>
      </c>
      <c r="Z44" s="5">
        <v>1125360000</v>
      </c>
      <c r="AA44" s="1" t="s">
        <v>555</v>
      </c>
      <c r="AB44" s="5" t="s">
        <v>556</v>
      </c>
      <c r="AC44" s="1" t="s">
        <v>111</v>
      </c>
      <c r="AD44" s="4">
        <v>6220</v>
      </c>
      <c r="AE44" s="1" t="s">
        <v>685</v>
      </c>
      <c r="AF44" s="1" t="s">
        <v>695</v>
      </c>
    </row>
    <row r="45" spans="1:32" s="16" customFormat="1" ht="85.5" x14ac:dyDescent="0.25">
      <c r="A45" s="1" t="s">
        <v>70</v>
      </c>
      <c r="B45" s="2">
        <v>43916</v>
      </c>
      <c r="C45" s="1" t="s">
        <v>371</v>
      </c>
      <c r="D45" s="1" t="s">
        <v>109</v>
      </c>
      <c r="E45" s="1" t="s">
        <v>111</v>
      </c>
      <c r="F45" s="1" t="s">
        <v>72</v>
      </c>
      <c r="G45" s="1" t="s">
        <v>72</v>
      </c>
      <c r="H45" s="1" t="s">
        <v>116</v>
      </c>
      <c r="I45" s="1" t="s">
        <v>384</v>
      </c>
      <c r="J45" s="6">
        <v>2300000</v>
      </c>
      <c r="K45" s="4">
        <v>4820</v>
      </c>
      <c r="L45" s="1" t="s">
        <v>401</v>
      </c>
      <c r="M45" s="4" t="s">
        <v>402</v>
      </c>
      <c r="N45" s="7"/>
      <c r="O45" s="10">
        <v>43917</v>
      </c>
      <c r="P45" s="10">
        <v>43917</v>
      </c>
      <c r="Q45" s="10">
        <v>43923</v>
      </c>
      <c r="R45" s="4" t="s">
        <v>297</v>
      </c>
      <c r="S45" s="1" t="s">
        <v>481</v>
      </c>
      <c r="T45" s="5" t="s">
        <v>605</v>
      </c>
      <c r="U45" s="1" t="s">
        <v>604</v>
      </c>
      <c r="V45" s="2">
        <v>43929</v>
      </c>
      <c r="W45" s="1" t="s">
        <v>544</v>
      </c>
      <c r="X45" s="2">
        <v>43929</v>
      </c>
      <c r="Y45" s="1" t="s">
        <v>545</v>
      </c>
      <c r="Z45" s="5">
        <v>2300000</v>
      </c>
      <c r="AA45" s="1">
        <v>4200029730</v>
      </c>
      <c r="AB45" s="2">
        <v>43941</v>
      </c>
      <c r="AC45" s="1" t="s">
        <v>111</v>
      </c>
      <c r="AD45" s="4">
        <v>4820</v>
      </c>
      <c r="AE45" s="7" t="s">
        <v>689</v>
      </c>
      <c r="AF45" s="7" t="s">
        <v>690</v>
      </c>
    </row>
    <row r="46" spans="1:32" s="16" customFormat="1" ht="128.25" x14ac:dyDescent="0.25">
      <c r="A46" s="1" t="s">
        <v>70</v>
      </c>
      <c r="B46" s="2">
        <v>43916</v>
      </c>
      <c r="C46" s="1" t="s">
        <v>454</v>
      </c>
      <c r="D46" s="1" t="s">
        <v>110</v>
      </c>
      <c r="E46" s="1" t="s">
        <v>111</v>
      </c>
      <c r="F46" s="1" t="s">
        <v>72</v>
      </c>
      <c r="G46" s="1" t="s">
        <v>72</v>
      </c>
      <c r="H46" s="1" t="s">
        <v>116</v>
      </c>
      <c r="I46" s="1" t="s">
        <v>456</v>
      </c>
      <c r="J46" s="6">
        <v>5000000</v>
      </c>
      <c r="K46" s="4">
        <v>8120</v>
      </c>
      <c r="L46" s="1" t="s">
        <v>400</v>
      </c>
      <c r="M46" s="4" t="s">
        <v>459</v>
      </c>
      <c r="N46" s="7"/>
      <c r="O46" s="10">
        <v>43921</v>
      </c>
      <c r="P46" s="10">
        <v>43921</v>
      </c>
      <c r="Q46" s="10">
        <v>43924</v>
      </c>
      <c r="R46" s="4" t="s">
        <v>297</v>
      </c>
      <c r="S46" s="1" t="s">
        <v>482</v>
      </c>
      <c r="T46" s="1" t="s">
        <v>607</v>
      </c>
      <c r="U46" s="5" t="s">
        <v>229</v>
      </c>
      <c r="V46" s="2">
        <v>43929</v>
      </c>
      <c r="W46" s="1" t="s">
        <v>546</v>
      </c>
      <c r="X46" s="2">
        <v>43929</v>
      </c>
      <c r="Y46" s="1" t="s">
        <v>547</v>
      </c>
      <c r="Z46" s="5">
        <v>5000000</v>
      </c>
      <c r="AA46" s="1">
        <v>4300004269</v>
      </c>
      <c r="AB46" s="2">
        <v>43936</v>
      </c>
      <c r="AC46" s="1" t="s">
        <v>111</v>
      </c>
      <c r="AD46" s="4">
        <v>8120</v>
      </c>
      <c r="AE46" s="1" t="s">
        <v>685</v>
      </c>
      <c r="AF46" s="1" t="s">
        <v>695</v>
      </c>
    </row>
    <row r="47" spans="1:32" s="16" customFormat="1" ht="128.25" x14ac:dyDescent="0.25">
      <c r="A47" s="1" t="s">
        <v>70</v>
      </c>
      <c r="B47" s="10">
        <v>43921</v>
      </c>
      <c r="C47" s="1" t="s">
        <v>455</v>
      </c>
      <c r="D47" s="1" t="s">
        <v>109</v>
      </c>
      <c r="E47" s="1" t="s">
        <v>111</v>
      </c>
      <c r="F47" s="1" t="s">
        <v>72</v>
      </c>
      <c r="G47" s="1" t="s">
        <v>72</v>
      </c>
      <c r="H47" s="1" t="s">
        <v>116</v>
      </c>
      <c r="I47" s="1" t="s">
        <v>457</v>
      </c>
      <c r="J47" s="6">
        <v>25000000</v>
      </c>
      <c r="K47" s="4">
        <v>8220</v>
      </c>
      <c r="L47" s="1" t="s">
        <v>458</v>
      </c>
      <c r="M47" s="4" t="s">
        <v>460</v>
      </c>
      <c r="N47" s="7"/>
      <c r="O47" s="10">
        <v>43921</v>
      </c>
      <c r="P47" s="10">
        <v>43921</v>
      </c>
      <c r="Q47" s="10">
        <v>43927</v>
      </c>
      <c r="R47" s="4" t="s">
        <v>297</v>
      </c>
      <c r="S47" s="1" t="s">
        <v>483</v>
      </c>
      <c r="T47" s="1" t="s">
        <v>607</v>
      </c>
      <c r="U47" s="5" t="s">
        <v>229</v>
      </c>
      <c r="V47" s="2">
        <v>43934</v>
      </c>
      <c r="W47" s="1" t="s">
        <v>501</v>
      </c>
      <c r="X47" s="2">
        <v>43934</v>
      </c>
      <c r="Y47" s="1" t="s">
        <v>548</v>
      </c>
      <c r="Z47" s="5">
        <v>25000000</v>
      </c>
      <c r="AA47" s="1">
        <v>5100004417</v>
      </c>
      <c r="AB47" s="2">
        <v>43941</v>
      </c>
      <c r="AC47" s="1" t="s">
        <v>111</v>
      </c>
      <c r="AD47" s="4">
        <v>8220</v>
      </c>
      <c r="AE47" s="1" t="s">
        <v>685</v>
      </c>
      <c r="AF47" s="1" t="s">
        <v>697</v>
      </c>
    </row>
    <row r="48" spans="1:32" s="16" customFormat="1" ht="128.25" x14ac:dyDescent="0.25">
      <c r="A48" s="1" t="s">
        <v>508</v>
      </c>
      <c r="B48" s="2">
        <v>43924</v>
      </c>
      <c r="C48" s="1" t="s">
        <v>512</v>
      </c>
      <c r="D48" s="1" t="s">
        <v>109</v>
      </c>
      <c r="E48" s="1" t="s">
        <v>111</v>
      </c>
      <c r="F48" s="1" t="s">
        <v>72</v>
      </c>
      <c r="G48" s="1" t="s">
        <v>72</v>
      </c>
      <c r="H48" s="1" t="s">
        <v>116</v>
      </c>
      <c r="I48" s="4" t="s">
        <v>518</v>
      </c>
      <c r="J48" s="9">
        <v>26300000</v>
      </c>
      <c r="K48" s="4">
        <v>7720</v>
      </c>
      <c r="L48" s="1" t="s">
        <v>521</v>
      </c>
      <c r="M48" s="4" t="s">
        <v>522</v>
      </c>
      <c r="N48" s="7"/>
      <c r="O48" s="10">
        <v>43928</v>
      </c>
      <c r="P48" s="10">
        <v>43928</v>
      </c>
      <c r="Q48" s="10">
        <v>43934</v>
      </c>
      <c r="R48" s="4" t="s">
        <v>525</v>
      </c>
      <c r="S48" s="10">
        <v>43936</v>
      </c>
      <c r="T48" s="5" t="s">
        <v>605</v>
      </c>
      <c r="U48" s="4" t="s">
        <v>229</v>
      </c>
      <c r="V48" s="2">
        <v>43937</v>
      </c>
      <c r="W48" s="1" t="s">
        <v>502</v>
      </c>
      <c r="X48" s="2">
        <v>43937</v>
      </c>
      <c r="Y48" s="1" t="s">
        <v>529</v>
      </c>
      <c r="Z48" s="5">
        <v>26300000</v>
      </c>
      <c r="AA48" s="1">
        <v>5100004429</v>
      </c>
      <c r="AB48" s="2">
        <v>43941</v>
      </c>
      <c r="AC48" s="1" t="s">
        <v>111</v>
      </c>
      <c r="AD48" s="4">
        <v>7720</v>
      </c>
      <c r="AE48" s="1" t="s">
        <v>685</v>
      </c>
      <c r="AF48" s="1" t="s">
        <v>695</v>
      </c>
    </row>
    <row r="49" spans="1:32" s="16" customFormat="1" ht="114" x14ac:dyDescent="0.25">
      <c r="A49" s="1" t="s">
        <v>70</v>
      </c>
      <c r="B49" s="2">
        <v>43908</v>
      </c>
      <c r="C49" s="1" t="s">
        <v>370</v>
      </c>
      <c r="D49" s="1" t="s">
        <v>110</v>
      </c>
      <c r="E49" s="1" t="s">
        <v>111</v>
      </c>
      <c r="F49" s="1" t="s">
        <v>115</v>
      </c>
      <c r="G49" s="1" t="s">
        <v>73</v>
      </c>
      <c r="H49" s="1" t="s">
        <v>116</v>
      </c>
      <c r="I49" s="1" t="s">
        <v>383</v>
      </c>
      <c r="J49" s="6">
        <v>59000000</v>
      </c>
      <c r="K49" s="4" t="s">
        <v>385</v>
      </c>
      <c r="L49" s="1" t="s">
        <v>400</v>
      </c>
      <c r="M49" s="4" t="s">
        <v>399</v>
      </c>
      <c r="N49" s="7"/>
      <c r="O49" s="10">
        <v>43917</v>
      </c>
      <c r="P49" s="10">
        <v>43927</v>
      </c>
      <c r="Q49" s="10">
        <v>43936</v>
      </c>
      <c r="R49" s="4" t="s">
        <v>297</v>
      </c>
      <c r="S49" s="1" t="s">
        <v>480</v>
      </c>
      <c r="T49" s="1" t="s">
        <v>607</v>
      </c>
      <c r="U49" s="5" t="s">
        <v>229</v>
      </c>
      <c r="V49" s="2">
        <v>43944</v>
      </c>
      <c r="W49" s="1" t="s">
        <v>503</v>
      </c>
      <c r="X49" s="2">
        <v>43944</v>
      </c>
      <c r="Y49" s="4" t="s">
        <v>543</v>
      </c>
      <c r="Z49" s="5">
        <v>59000000</v>
      </c>
      <c r="AA49" s="1">
        <v>5100004416</v>
      </c>
      <c r="AB49" s="2">
        <v>43948</v>
      </c>
      <c r="AC49" s="1" t="s">
        <v>111</v>
      </c>
      <c r="AD49" s="4" t="s">
        <v>385</v>
      </c>
      <c r="AE49" s="1" t="s">
        <v>685</v>
      </c>
      <c r="AF49" s="1" t="s">
        <v>697</v>
      </c>
    </row>
    <row r="50" spans="1:32" s="16" customFormat="1" ht="99.75" x14ac:dyDescent="0.25">
      <c r="A50" s="1" t="s">
        <v>70</v>
      </c>
      <c r="B50" s="2">
        <v>43937</v>
      </c>
      <c r="C50" s="1" t="s">
        <v>514</v>
      </c>
      <c r="D50" s="1" t="s">
        <v>109</v>
      </c>
      <c r="E50" s="1" t="s">
        <v>111</v>
      </c>
      <c r="F50" s="1" t="s">
        <v>72</v>
      </c>
      <c r="G50" s="1" t="s">
        <v>72</v>
      </c>
      <c r="H50" s="1" t="s">
        <v>116</v>
      </c>
      <c r="I50" s="4" t="s">
        <v>178</v>
      </c>
      <c r="J50" s="9">
        <v>4000000</v>
      </c>
      <c r="K50" s="4">
        <v>6020</v>
      </c>
      <c r="L50" s="1" t="s">
        <v>203</v>
      </c>
      <c r="M50" s="4" t="s">
        <v>204</v>
      </c>
      <c r="N50" s="7"/>
      <c r="O50" s="10">
        <v>43937</v>
      </c>
      <c r="P50" s="10">
        <v>43937</v>
      </c>
      <c r="Q50" s="10">
        <v>43945</v>
      </c>
      <c r="R50" s="4" t="s">
        <v>526</v>
      </c>
      <c r="S50" s="10">
        <v>43949</v>
      </c>
      <c r="T50" s="1" t="s">
        <v>607</v>
      </c>
      <c r="U50" s="4" t="s">
        <v>229</v>
      </c>
      <c r="V50" s="2">
        <v>43950</v>
      </c>
      <c r="W50" s="1" t="s">
        <v>504</v>
      </c>
      <c r="X50" s="2">
        <v>43950</v>
      </c>
      <c r="Y50" s="4" t="s">
        <v>526</v>
      </c>
      <c r="Z50" s="5">
        <v>4000000</v>
      </c>
      <c r="AA50" s="1">
        <v>4300004273</v>
      </c>
      <c r="AB50" s="2">
        <v>43955</v>
      </c>
      <c r="AC50" s="1" t="s">
        <v>111</v>
      </c>
      <c r="AD50" s="4">
        <v>6020</v>
      </c>
      <c r="AE50" s="1" t="s">
        <v>689</v>
      </c>
      <c r="AF50" s="1" t="s">
        <v>698</v>
      </c>
    </row>
    <row r="51" spans="1:32" s="16" customFormat="1" ht="117" customHeight="1" x14ac:dyDescent="0.25">
      <c r="A51" s="1" t="s">
        <v>70</v>
      </c>
      <c r="B51" s="2">
        <v>43938</v>
      </c>
      <c r="C51" s="1" t="s">
        <v>516</v>
      </c>
      <c r="D51" s="1" t="s">
        <v>110</v>
      </c>
      <c r="E51" s="1" t="s">
        <v>111</v>
      </c>
      <c r="F51" s="1" t="s">
        <v>72</v>
      </c>
      <c r="G51" s="1" t="s">
        <v>72</v>
      </c>
      <c r="H51" s="1" t="s">
        <v>116</v>
      </c>
      <c r="I51" s="4" t="s">
        <v>519</v>
      </c>
      <c r="J51" s="9">
        <v>20000000</v>
      </c>
      <c r="K51" s="4">
        <v>7920</v>
      </c>
      <c r="L51" s="1" t="s">
        <v>400</v>
      </c>
      <c r="M51" s="4" t="s">
        <v>524</v>
      </c>
      <c r="N51" s="7"/>
      <c r="O51" s="10">
        <v>43941</v>
      </c>
      <c r="P51" s="10">
        <v>43941</v>
      </c>
      <c r="Q51" s="10">
        <v>43944</v>
      </c>
      <c r="R51" s="4" t="s">
        <v>527</v>
      </c>
      <c r="S51" s="10">
        <v>43948</v>
      </c>
      <c r="T51" s="1" t="s">
        <v>607</v>
      </c>
      <c r="U51" s="4" t="s">
        <v>229</v>
      </c>
      <c r="V51" s="2">
        <v>43950</v>
      </c>
      <c r="W51" s="4" t="s">
        <v>505</v>
      </c>
      <c r="X51" s="2">
        <v>43950</v>
      </c>
      <c r="Y51" s="4" t="s">
        <v>530</v>
      </c>
      <c r="Z51" s="5">
        <v>20000000</v>
      </c>
      <c r="AA51" s="1">
        <v>5100004404</v>
      </c>
      <c r="AB51" s="2">
        <v>43951</v>
      </c>
      <c r="AC51" s="1" t="s">
        <v>111</v>
      </c>
      <c r="AD51" s="4">
        <v>7920</v>
      </c>
      <c r="AE51" s="1" t="s">
        <v>685</v>
      </c>
      <c r="AF51" s="1" t="s">
        <v>695</v>
      </c>
    </row>
    <row r="52" spans="1:32" s="16" customFormat="1" ht="132" customHeight="1" x14ac:dyDescent="0.25">
      <c r="A52" s="1" t="s">
        <v>70</v>
      </c>
      <c r="B52" s="2">
        <v>43945</v>
      </c>
      <c r="C52" s="1" t="s">
        <v>517</v>
      </c>
      <c r="D52" s="1" t="s">
        <v>110</v>
      </c>
      <c r="E52" s="1" t="s">
        <v>111</v>
      </c>
      <c r="F52" s="1" t="s">
        <v>72</v>
      </c>
      <c r="G52" s="1" t="s">
        <v>72</v>
      </c>
      <c r="H52" s="1" t="s">
        <v>116</v>
      </c>
      <c r="I52" s="4" t="s">
        <v>520</v>
      </c>
      <c r="J52" s="9">
        <v>5000000</v>
      </c>
      <c r="K52" s="4">
        <v>7420</v>
      </c>
      <c r="L52" s="1" t="s">
        <v>400</v>
      </c>
      <c r="M52" s="4" t="s">
        <v>524</v>
      </c>
      <c r="N52" s="7"/>
      <c r="O52" s="10">
        <v>43951</v>
      </c>
      <c r="P52" s="10">
        <v>43951</v>
      </c>
      <c r="Q52" s="10">
        <v>43956</v>
      </c>
      <c r="R52" s="4" t="s">
        <v>606</v>
      </c>
      <c r="S52" s="10">
        <v>43958</v>
      </c>
      <c r="T52" s="5" t="s">
        <v>605</v>
      </c>
      <c r="U52" s="1" t="s">
        <v>604</v>
      </c>
      <c r="V52" s="10">
        <v>43959</v>
      </c>
      <c r="W52" s="4" t="s">
        <v>506</v>
      </c>
      <c r="X52" s="30">
        <v>43963</v>
      </c>
      <c r="Y52" s="4" t="s">
        <v>542</v>
      </c>
      <c r="Z52" s="5">
        <v>5000000</v>
      </c>
      <c r="AA52" s="1">
        <v>5100004452</v>
      </c>
      <c r="AB52" s="2">
        <v>43969</v>
      </c>
      <c r="AC52" s="1" t="s">
        <v>111</v>
      </c>
      <c r="AD52" s="4">
        <v>7420</v>
      </c>
      <c r="AE52" s="1" t="s">
        <v>689</v>
      </c>
      <c r="AF52" s="1" t="s">
        <v>690</v>
      </c>
    </row>
    <row r="53" spans="1:32" s="16" customFormat="1" ht="171" x14ac:dyDescent="0.25">
      <c r="A53" s="1" t="s">
        <v>70</v>
      </c>
      <c r="B53" s="2">
        <v>43885</v>
      </c>
      <c r="C53" s="1" t="s">
        <v>103</v>
      </c>
      <c r="D53" s="1" t="s">
        <v>110</v>
      </c>
      <c r="E53" s="1" t="s">
        <v>111</v>
      </c>
      <c r="F53" s="1" t="s">
        <v>72</v>
      </c>
      <c r="G53" s="1" t="s">
        <v>72</v>
      </c>
      <c r="H53" s="1" t="s">
        <v>116</v>
      </c>
      <c r="I53" s="1" t="s">
        <v>177</v>
      </c>
      <c r="J53" s="6">
        <v>3000000</v>
      </c>
      <c r="K53" s="4">
        <v>6020</v>
      </c>
      <c r="L53" s="3" t="s">
        <v>203</v>
      </c>
      <c r="M53" s="1" t="s">
        <v>204</v>
      </c>
      <c r="N53" s="1"/>
      <c r="O53" s="2">
        <v>43888</v>
      </c>
      <c r="P53" s="2">
        <v>43888</v>
      </c>
      <c r="Q53" s="2">
        <v>43892</v>
      </c>
      <c r="R53" s="5" t="s">
        <v>272</v>
      </c>
      <c r="S53" s="5" t="s">
        <v>268</v>
      </c>
      <c r="T53" s="5" t="s">
        <v>531</v>
      </c>
      <c r="U53" s="1" t="s">
        <v>609</v>
      </c>
      <c r="V53" s="2">
        <v>43895</v>
      </c>
      <c r="W53" s="5" t="s">
        <v>531</v>
      </c>
      <c r="X53" s="5" t="s">
        <v>531</v>
      </c>
      <c r="Y53" s="5" t="s">
        <v>531</v>
      </c>
      <c r="Z53" s="5" t="s">
        <v>531</v>
      </c>
      <c r="AA53" s="5" t="s">
        <v>531</v>
      </c>
      <c r="AB53" s="5" t="s">
        <v>531</v>
      </c>
      <c r="AC53" s="1" t="s">
        <v>111</v>
      </c>
      <c r="AD53" s="4">
        <v>6020</v>
      </c>
      <c r="AE53" s="1" t="s">
        <v>689</v>
      </c>
      <c r="AF53" s="1" t="s">
        <v>693</v>
      </c>
    </row>
    <row r="54" spans="1:32" s="16" customFormat="1" ht="185.25" x14ac:dyDescent="0.25">
      <c r="A54" s="1" t="s">
        <v>70</v>
      </c>
      <c r="B54" s="2">
        <v>43888</v>
      </c>
      <c r="C54" s="1" t="s">
        <v>104</v>
      </c>
      <c r="D54" s="1" t="s">
        <v>110</v>
      </c>
      <c r="E54" s="1" t="s">
        <v>111</v>
      </c>
      <c r="F54" s="1" t="s">
        <v>72</v>
      </c>
      <c r="G54" s="1" t="s">
        <v>72</v>
      </c>
      <c r="H54" s="1" t="s">
        <v>116</v>
      </c>
      <c r="I54" s="1" t="s">
        <v>178</v>
      </c>
      <c r="J54" s="6">
        <v>4000000</v>
      </c>
      <c r="K54" s="4">
        <v>6020</v>
      </c>
      <c r="L54" s="3" t="s">
        <v>203</v>
      </c>
      <c r="M54" s="1" t="s">
        <v>204</v>
      </c>
      <c r="N54" s="1"/>
      <c r="O54" s="2">
        <v>43888</v>
      </c>
      <c r="P54" s="2">
        <v>43888</v>
      </c>
      <c r="Q54" s="2">
        <v>43892</v>
      </c>
      <c r="R54" s="5" t="s">
        <v>273</v>
      </c>
      <c r="S54" s="5" t="s">
        <v>268</v>
      </c>
      <c r="T54" s="5" t="s">
        <v>531</v>
      </c>
      <c r="U54" s="1" t="s">
        <v>608</v>
      </c>
      <c r="V54" s="2">
        <v>43895</v>
      </c>
      <c r="W54" s="5" t="s">
        <v>531</v>
      </c>
      <c r="X54" s="5" t="s">
        <v>531</v>
      </c>
      <c r="Y54" s="5" t="s">
        <v>531</v>
      </c>
      <c r="Z54" s="5" t="s">
        <v>531</v>
      </c>
      <c r="AA54" s="5" t="s">
        <v>531</v>
      </c>
      <c r="AB54" s="5" t="s">
        <v>531</v>
      </c>
      <c r="AC54" s="1" t="s">
        <v>111</v>
      </c>
      <c r="AD54" s="4">
        <v>6020</v>
      </c>
      <c r="AE54" s="1" t="s">
        <v>689</v>
      </c>
      <c r="AF54" s="1" t="s">
        <v>699</v>
      </c>
    </row>
    <row r="55" spans="1:32" s="16" customFormat="1" ht="128.25" x14ac:dyDescent="0.25">
      <c r="A55" s="1" t="s">
        <v>70</v>
      </c>
      <c r="B55" s="2">
        <v>43888</v>
      </c>
      <c r="C55" s="1" t="s">
        <v>463</v>
      </c>
      <c r="D55" s="1" t="s">
        <v>110</v>
      </c>
      <c r="E55" s="1" t="s">
        <v>113</v>
      </c>
      <c r="F55" s="1" t="s">
        <v>114</v>
      </c>
      <c r="G55" s="1" t="s">
        <v>76</v>
      </c>
      <c r="H55" s="1" t="s">
        <v>116</v>
      </c>
      <c r="I55" s="1" t="s">
        <v>375</v>
      </c>
      <c r="J55" s="8">
        <v>31699268.789999999</v>
      </c>
      <c r="K55" s="4">
        <v>7120</v>
      </c>
      <c r="L55" s="4" t="s">
        <v>388</v>
      </c>
      <c r="M55" s="4" t="s">
        <v>389</v>
      </c>
      <c r="N55" s="7"/>
      <c r="O55" s="2">
        <v>43900</v>
      </c>
      <c r="P55" s="2">
        <v>43900</v>
      </c>
      <c r="Q55" s="2">
        <v>43914</v>
      </c>
      <c r="R55" s="1" t="s">
        <v>469</v>
      </c>
      <c r="S55" s="10">
        <v>43922</v>
      </c>
      <c r="T55" s="4" t="s">
        <v>531</v>
      </c>
      <c r="U55" s="5" t="s">
        <v>467</v>
      </c>
      <c r="V55" s="2">
        <v>43923</v>
      </c>
      <c r="W55" s="5" t="s">
        <v>531</v>
      </c>
      <c r="X55" s="5" t="s">
        <v>531</v>
      </c>
      <c r="Y55" s="5" t="s">
        <v>531</v>
      </c>
      <c r="Z55" s="5" t="s">
        <v>531</v>
      </c>
      <c r="AA55" s="5" t="s">
        <v>531</v>
      </c>
      <c r="AB55" s="5" t="s">
        <v>531</v>
      </c>
      <c r="AC55" s="1" t="s">
        <v>113</v>
      </c>
      <c r="AD55" s="4">
        <v>7120</v>
      </c>
      <c r="AE55" s="1" t="s">
        <v>685</v>
      </c>
      <c r="AF55" s="1" t="s">
        <v>700</v>
      </c>
    </row>
    <row r="56" spans="1:32" s="16" customFormat="1" ht="409.5" x14ac:dyDescent="0.25">
      <c r="A56" s="1" t="s">
        <v>70</v>
      </c>
      <c r="B56" s="2">
        <v>43908</v>
      </c>
      <c r="C56" s="1" t="s">
        <v>363</v>
      </c>
      <c r="D56" s="1" t="s">
        <v>110</v>
      </c>
      <c r="E56" s="1" t="s">
        <v>111</v>
      </c>
      <c r="F56" s="1" t="s">
        <v>72</v>
      </c>
      <c r="G56" s="1" t="s">
        <v>72</v>
      </c>
      <c r="H56" s="1" t="s">
        <v>116</v>
      </c>
      <c r="I56" s="1" t="s">
        <v>178</v>
      </c>
      <c r="J56" s="6">
        <v>4000000</v>
      </c>
      <c r="K56" s="4">
        <v>6020</v>
      </c>
      <c r="L56" s="4" t="s">
        <v>203</v>
      </c>
      <c r="M56" s="4" t="s">
        <v>204</v>
      </c>
      <c r="N56" s="7"/>
      <c r="O56" s="10">
        <v>43909</v>
      </c>
      <c r="P56" s="10">
        <v>43909</v>
      </c>
      <c r="Q56" s="10">
        <v>43914</v>
      </c>
      <c r="R56" s="1" t="s">
        <v>273</v>
      </c>
      <c r="S56" s="1" t="s">
        <v>472</v>
      </c>
      <c r="T56" s="1" t="s">
        <v>531</v>
      </c>
      <c r="U56" s="1" t="s">
        <v>610</v>
      </c>
      <c r="V56" s="2">
        <v>43921</v>
      </c>
      <c r="W56" s="5" t="s">
        <v>531</v>
      </c>
      <c r="X56" s="5" t="s">
        <v>531</v>
      </c>
      <c r="Y56" s="5" t="s">
        <v>531</v>
      </c>
      <c r="Z56" s="5" t="s">
        <v>531</v>
      </c>
      <c r="AA56" s="5" t="s">
        <v>531</v>
      </c>
      <c r="AB56" s="5" t="s">
        <v>531</v>
      </c>
      <c r="AC56" s="1" t="s">
        <v>111</v>
      </c>
      <c r="AD56" s="4">
        <v>6020</v>
      </c>
      <c r="AE56" s="1" t="s">
        <v>689</v>
      </c>
      <c r="AF56" s="1" t="s">
        <v>699</v>
      </c>
    </row>
    <row r="57" spans="1:32" s="16" customFormat="1" ht="409.5" x14ac:dyDescent="0.25">
      <c r="A57" s="1" t="s">
        <v>70</v>
      </c>
      <c r="B57" s="10">
        <v>43902</v>
      </c>
      <c r="C57" s="1" t="s">
        <v>366</v>
      </c>
      <c r="D57" s="1" t="s">
        <v>109</v>
      </c>
      <c r="E57" s="1" t="s">
        <v>111</v>
      </c>
      <c r="F57" s="1" t="s">
        <v>72</v>
      </c>
      <c r="G57" s="1" t="s">
        <v>72</v>
      </c>
      <c r="H57" s="1" t="s">
        <v>116</v>
      </c>
      <c r="I57" s="1" t="s">
        <v>380</v>
      </c>
      <c r="J57" s="8">
        <v>3000000</v>
      </c>
      <c r="K57" s="4">
        <v>6020</v>
      </c>
      <c r="L57" s="1" t="s">
        <v>394</v>
      </c>
      <c r="M57" s="4" t="s">
        <v>395</v>
      </c>
      <c r="N57" s="7"/>
      <c r="O57" s="10">
        <v>43902</v>
      </c>
      <c r="P57" s="10">
        <v>43902</v>
      </c>
      <c r="Q57" s="10">
        <v>43907</v>
      </c>
      <c r="R57" s="1" t="s">
        <v>407</v>
      </c>
      <c r="S57" s="1" t="s">
        <v>476</v>
      </c>
      <c r="T57" s="1" t="s">
        <v>531</v>
      </c>
      <c r="U57" s="1" t="s">
        <v>611</v>
      </c>
      <c r="V57" s="2">
        <v>43907</v>
      </c>
      <c r="W57" s="5" t="s">
        <v>531</v>
      </c>
      <c r="X57" s="5" t="s">
        <v>531</v>
      </c>
      <c r="Y57" s="5" t="s">
        <v>531</v>
      </c>
      <c r="Z57" s="5" t="s">
        <v>531</v>
      </c>
      <c r="AA57" s="5" t="s">
        <v>531</v>
      </c>
      <c r="AB57" s="5" t="s">
        <v>531</v>
      </c>
      <c r="AC57" s="1" t="s">
        <v>111</v>
      </c>
      <c r="AD57" s="4">
        <v>6020</v>
      </c>
      <c r="AE57" s="1" t="s">
        <v>701</v>
      </c>
      <c r="AF57" s="1" t="s">
        <v>702</v>
      </c>
    </row>
    <row r="58" spans="1:32" s="16" customFormat="1" ht="128.25" x14ac:dyDescent="0.25">
      <c r="A58" s="1" t="s">
        <v>70</v>
      </c>
      <c r="B58" s="2">
        <v>43924</v>
      </c>
      <c r="C58" s="1" t="s">
        <v>509</v>
      </c>
      <c r="D58" s="1" t="s">
        <v>110</v>
      </c>
      <c r="E58" s="1" t="s">
        <v>111</v>
      </c>
      <c r="F58" s="1" t="s">
        <v>72</v>
      </c>
      <c r="G58" s="1" t="s">
        <v>72</v>
      </c>
      <c r="H58" s="1" t="s">
        <v>116</v>
      </c>
      <c r="I58" s="4" t="s">
        <v>178</v>
      </c>
      <c r="J58" s="9">
        <v>4000000</v>
      </c>
      <c r="K58" s="4">
        <v>6020</v>
      </c>
      <c r="L58" s="1" t="s">
        <v>203</v>
      </c>
      <c r="M58" s="4" t="s">
        <v>204</v>
      </c>
      <c r="N58" s="7"/>
      <c r="O58" s="10">
        <v>43924</v>
      </c>
      <c r="P58" s="10">
        <v>43924</v>
      </c>
      <c r="Q58" s="10">
        <v>43934</v>
      </c>
      <c r="R58" s="4" t="s">
        <v>407</v>
      </c>
      <c r="S58" s="10">
        <v>43936</v>
      </c>
      <c r="T58" s="4" t="s">
        <v>531</v>
      </c>
      <c r="U58" s="4" t="s">
        <v>532</v>
      </c>
      <c r="V58" s="10">
        <v>43935</v>
      </c>
      <c r="W58" s="5" t="s">
        <v>531</v>
      </c>
      <c r="X58" s="5" t="s">
        <v>531</v>
      </c>
      <c r="Y58" s="5" t="s">
        <v>531</v>
      </c>
      <c r="Z58" s="5" t="s">
        <v>531</v>
      </c>
      <c r="AA58" s="5" t="s">
        <v>531</v>
      </c>
      <c r="AB58" s="5" t="s">
        <v>531</v>
      </c>
      <c r="AC58" s="1" t="s">
        <v>111</v>
      </c>
      <c r="AD58" s="4">
        <v>6020</v>
      </c>
      <c r="AE58" s="1" t="s">
        <v>689</v>
      </c>
      <c r="AF58" s="1" t="s">
        <v>699</v>
      </c>
    </row>
    <row r="59" spans="1:32" s="16" customFormat="1" ht="128.25" x14ac:dyDescent="0.25">
      <c r="A59" s="1" t="s">
        <v>70</v>
      </c>
      <c r="B59" s="2">
        <v>43924</v>
      </c>
      <c r="C59" s="1" t="s">
        <v>510</v>
      </c>
      <c r="D59" s="1" t="s">
        <v>110</v>
      </c>
      <c r="E59" s="1" t="s">
        <v>111</v>
      </c>
      <c r="F59" s="1" t="s">
        <v>72</v>
      </c>
      <c r="G59" s="1" t="s">
        <v>72</v>
      </c>
      <c r="H59" s="1" t="s">
        <v>116</v>
      </c>
      <c r="I59" s="4" t="s">
        <v>380</v>
      </c>
      <c r="J59" s="9">
        <v>3000000</v>
      </c>
      <c r="K59" s="4">
        <v>6020</v>
      </c>
      <c r="L59" s="1" t="s">
        <v>203</v>
      </c>
      <c r="M59" s="4" t="s">
        <v>204</v>
      </c>
      <c r="N59" s="7"/>
      <c r="O59" s="10">
        <v>43924</v>
      </c>
      <c r="P59" s="10">
        <v>43924</v>
      </c>
      <c r="Q59" s="10">
        <v>43934</v>
      </c>
      <c r="R59" s="4" t="s">
        <v>407</v>
      </c>
      <c r="S59" s="10">
        <v>43936</v>
      </c>
      <c r="T59" s="4" t="s">
        <v>531</v>
      </c>
      <c r="U59" s="4" t="s">
        <v>534</v>
      </c>
      <c r="V59" s="10">
        <v>43935</v>
      </c>
      <c r="W59" s="5" t="s">
        <v>531</v>
      </c>
      <c r="X59" s="5" t="s">
        <v>531</v>
      </c>
      <c r="Y59" s="5" t="s">
        <v>531</v>
      </c>
      <c r="Z59" s="5" t="s">
        <v>531</v>
      </c>
      <c r="AA59" s="5" t="s">
        <v>531</v>
      </c>
      <c r="AB59" s="5" t="s">
        <v>531</v>
      </c>
      <c r="AC59" s="1" t="s">
        <v>111</v>
      </c>
      <c r="AD59" s="4">
        <v>6020</v>
      </c>
      <c r="AE59" s="1" t="s">
        <v>701</v>
      </c>
      <c r="AF59" s="1" t="s">
        <v>702</v>
      </c>
    </row>
    <row r="60" spans="1:32" s="16" customFormat="1" ht="128.25" x14ac:dyDescent="0.25">
      <c r="A60" s="1" t="s">
        <v>70</v>
      </c>
      <c r="B60" s="2">
        <v>43927</v>
      </c>
      <c r="C60" s="1" t="s">
        <v>513</v>
      </c>
      <c r="D60" s="1" t="s">
        <v>110</v>
      </c>
      <c r="E60" s="1" t="s">
        <v>111</v>
      </c>
      <c r="F60" s="1" t="s">
        <v>72</v>
      </c>
      <c r="G60" s="1" t="s">
        <v>72</v>
      </c>
      <c r="H60" s="1" t="s">
        <v>116</v>
      </c>
      <c r="I60" s="4" t="s">
        <v>519</v>
      </c>
      <c r="J60" s="9">
        <v>20000000</v>
      </c>
      <c r="K60" s="4">
        <v>7920</v>
      </c>
      <c r="L60" s="1" t="s">
        <v>400</v>
      </c>
      <c r="M60" s="4" t="s">
        <v>523</v>
      </c>
      <c r="N60" s="7"/>
      <c r="O60" s="10">
        <v>43928</v>
      </c>
      <c r="P60" s="10">
        <v>43928</v>
      </c>
      <c r="Q60" s="10">
        <v>43935</v>
      </c>
      <c r="R60" s="1" t="s">
        <v>551</v>
      </c>
      <c r="S60" s="10">
        <v>43936</v>
      </c>
      <c r="T60" s="4" t="s">
        <v>531</v>
      </c>
      <c r="U60" s="4" t="s">
        <v>550</v>
      </c>
      <c r="V60" s="1" t="s">
        <v>533</v>
      </c>
      <c r="W60" s="5" t="s">
        <v>531</v>
      </c>
      <c r="X60" s="5" t="s">
        <v>531</v>
      </c>
      <c r="Y60" s="5" t="s">
        <v>531</v>
      </c>
      <c r="Z60" s="5" t="s">
        <v>531</v>
      </c>
      <c r="AA60" s="5" t="s">
        <v>531</v>
      </c>
      <c r="AB60" s="5" t="s">
        <v>531</v>
      </c>
      <c r="AC60" s="1" t="s">
        <v>111</v>
      </c>
      <c r="AD60" s="4">
        <v>7920</v>
      </c>
      <c r="AE60" s="1" t="s">
        <v>685</v>
      </c>
      <c r="AF60" s="1" t="s">
        <v>695</v>
      </c>
    </row>
    <row r="61" spans="1:32" s="16" customFormat="1" ht="128.25" x14ac:dyDescent="0.25">
      <c r="A61" s="1" t="s">
        <v>70</v>
      </c>
      <c r="B61" s="2">
        <v>43937</v>
      </c>
      <c r="C61" s="1" t="s">
        <v>515</v>
      </c>
      <c r="D61" s="1" t="s">
        <v>110</v>
      </c>
      <c r="E61" s="1" t="s">
        <v>111</v>
      </c>
      <c r="F61" s="1" t="s">
        <v>72</v>
      </c>
      <c r="G61" s="1" t="s">
        <v>72</v>
      </c>
      <c r="H61" s="1" t="s">
        <v>116</v>
      </c>
      <c r="I61" s="4" t="s">
        <v>380</v>
      </c>
      <c r="J61" s="9">
        <v>3000000</v>
      </c>
      <c r="K61" s="4">
        <v>6020</v>
      </c>
      <c r="L61" s="1" t="s">
        <v>203</v>
      </c>
      <c r="M61" s="4" t="s">
        <v>204</v>
      </c>
      <c r="N61" s="7"/>
      <c r="O61" s="10">
        <v>43938</v>
      </c>
      <c r="P61" s="10">
        <v>43938</v>
      </c>
      <c r="Q61" s="10">
        <v>43945</v>
      </c>
      <c r="R61" s="4" t="s">
        <v>407</v>
      </c>
      <c r="S61" s="10">
        <v>43949</v>
      </c>
      <c r="T61" s="4" t="s">
        <v>531</v>
      </c>
      <c r="U61" s="4" t="s">
        <v>535</v>
      </c>
      <c r="V61" s="10">
        <v>43945</v>
      </c>
      <c r="W61" s="5" t="s">
        <v>531</v>
      </c>
      <c r="X61" s="5" t="s">
        <v>531</v>
      </c>
      <c r="Y61" s="5" t="s">
        <v>531</v>
      </c>
      <c r="Z61" s="5" t="s">
        <v>531</v>
      </c>
      <c r="AA61" s="5" t="s">
        <v>531</v>
      </c>
      <c r="AB61" s="5" t="s">
        <v>531</v>
      </c>
      <c r="AC61" s="1" t="s">
        <v>111</v>
      </c>
      <c r="AD61" s="4">
        <v>6020</v>
      </c>
      <c r="AE61" s="1" t="s">
        <v>701</v>
      </c>
      <c r="AF61" s="1" t="s">
        <v>702</v>
      </c>
    </row>
    <row r="62" spans="1:32" s="16" customFormat="1" ht="128.25" x14ac:dyDescent="0.25">
      <c r="A62" s="1" t="s">
        <v>71</v>
      </c>
      <c r="B62" s="2">
        <v>44083</v>
      </c>
      <c r="C62" s="1" t="s">
        <v>635</v>
      </c>
      <c r="D62" s="1" t="s">
        <v>110</v>
      </c>
      <c r="E62" s="1" t="s">
        <v>111</v>
      </c>
      <c r="F62" s="1" t="s">
        <v>114</v>
      </c>
      <c r="G62" s="1" t="s">
        <v>74</v>
      </c>
      <c r="H62" s="1" t="s">
        <v>116</v>
      </c>
      <c r="I62" s="1" t="s">
        <v>379</v>
      </c>
      <c r="J62" s="8">
        <v>1315000000</v>
      </c>
      <c r="K62" s="4">
        <v>10320</v>
      </c>
      <c r="L62" s="1" t="s">
        <v>197</v>
      </c>
      <c r="M62" s="4" t="s">
        <v>636</v>
      </c>
      <c r="N62" s="7"/>
      <c r="O62" s="10">
        <v>44085</v>
      </c>
      <c r="P62" s="10">
        <v>44095</v>
      </c>
      <c r="Q62" s="10">
        <v>44098</v>
      </c>
      <c r="R62" s="1" t="s">
        <v>637</v>
      </c>
      <c r="S62" s="1" t="s">
        <v>638</v>
      </c>
      <c r="T62" s="1" t="s">
        <v>607</v>
      </c>
      <c r="U62" s="5" t="s">
        <v>553</v>
      </c>
      <c r="V62" s="2">
        <v>44110</v>
      </c>
      <c r="W62" s="1" t="s">
        <v>648</v>
      </c>
      <c r="X62" s="2">
        <v>44110</v>
      </c>
      <c r="Y62" s="1" t="s">
        <v>649</v>
      </c>
      <c r="Z62" s="32" t="s">
        <v>650</v>
      </c>
      <c r="AA62" s="1" t="s">
        <v>651</v>
      </c>
      <c r="AB62" s="2">
        <v>44119</v>
      </c>
      <c r="AC62" s="1" t="s">
        <v>111</v>
      </c>
      <c r="AD62" s="4">
        <v>10320</v>
      </c>
      <c r="AE62" s="1" t="s">
        <v>685</v>
      </c>
      <c r="AF62" s="1" t="s">
        <v>695</v>
      </c>
    </row>
    <row r="63" spans="1:32" s="17" customFormat="1" ht="99.75" x14ac:dyDescent="0.25">
      <c r="A63" s="1" t="s">
        <v>69</v>
      </c>
      <c r="B63" s="2">
        <v>44109</v>
      </c>
      <c r="C63" s="1" t="s">
        <v>644</v>
      </c>
      <c r="D63" s="1" t="s">
        <v>109</v>
      </c>
      <c r="E63" s="1" t="s">
        <v>111</v>
      </c>
      <c r="F63" s="1" t="s">
        <v>114</v>
      </c>
      <c r="G63" s="1" t="s">
        <v>73</v>
      </c>
      <c r="H63" s="1" t="s">
        <v>116</v>
      </c>
      <c r="I63" s="1" t="s">
        <v>152</v>
      </c>
      <c r="J63" s="6">
        <v>120000000</v>
      </c>
      <c r="K63" s="4">
        <v>10720</v>
      </c>
      <c r="L63" s="3" t="s">
        <v>645</v>
      </c>
      <c r="M63" s="1" t="s">
        <v>646</v>
      </c>
      <c r="N63" s="1"/>
      <c r="O63" s="2">
        <v>44109</v>
      </c>
      <c r="P63" s="2">
        <v>44118</v>
      </c>
      <c r="Q63" s="2">
        <v>44124</v>
      </c>
      <c r="R63" s="5" t="s">
        <v>658</v>
      </c>
      <c r="S63" s="5" t="s">
        <v>647</v>
      </c>
      <c r="T63" s="1" t="s">
        <v>607</v>
      </c>
      <c r="U63" s="1" t="s">
        <v>229</v>
      </c>
      <c r="V63" s="2">
        <v>44132</v>
      </c>
      <c r="W63" s="1" t="s">
        <v>667</v>
      </c>
      <c r="X63" s="2">
        <v>44132</v>
      </c>
      <c r="Y63" s="5" t="s">
        <v>668</v>
      </c>
      <c r="Z63" s="5">
        <v>120000000</v>
      </c>
      <c r="AA63" s="1">
        <v>400004234</v>
      </c>
      <c r="AB63" s="2">
        <v>44139</v>
      </c>
      <c r="AC63" s="1" t="s">
        <v>111</v>
      </c>
      <c r="AD63" s="4">
        <v>10720</v>
      </c>
      <c r="AE63" s="1" t="s">
        <v>685</v>
      </c>
      <c r="AF63" s="1" t="s">
        <v>703</v>
      </c>
    </row>
    <row r="64" spans="1:32" s="17" customFormat="1" ht="99.75" x14ac:dyDescent="0.25">
      <c r="A64" s="1" t="s">
        <v>69</v>
      </c>
      <c r="B64" s="2">
        <v>44134</v>
      </c>
      <c r="C64" s="1" t="s">
        <v>719</v>
      </c>
      <c r="D64" s="1" t="s">
        <v>109</v>
      </c>
      <c r="E64" s="1" t="s">
        <v>111</v>
      </c>
      <c r="F64" s="1" t="s">
        <v>114</v>
      </c>
      <c r="G64" s="1" t="s">
        <v>73</v>
      </c>
      <c r="H64" s="1" t="s">
        <v>116</v>
      </c>
      <c r="I64" s="1" t="s">
        <v>160</v>
      </c>
      <c r="J64" s="6">
        <v>100000000</v>
      </c>
      <c r="K64" s="4">
        <v>11120</v>
      </c>
      <c r="L64" s="3" t="s">
        <v>645</v>
      </c>
      <c r="M64" s="1" t="s">
        <v>646</v>
      </c>
      <c r="N64" s="1"/>
      <c r="O64" s="2">
        <v>44140</v>
      </c>
      <c r="P64" s="2">
        <v>44148</v>
      </c>
      <c r="Q64" s="2">
        <v>44158</v>
      </c>
      <c r="R64" s="5" t="s">
        <v>704</v>
      </c>
      <c r="S64" s="5" t="s">
        <v>705</v>
      </c>
      <c r="T64" s="1" t="s">
        <v>607</v>
      </c>
      <c r="U64" s="1" t="s">
        <v>229</v>
      </c>
      <c r="V64" s="2">
        <v>44162</v>
      </c>
      <c r="W64" s="1" t="s">
        <v>669</v>
      </c>
      <c r="X64" s="2">
        <v>44162</v>
      </c>
      <c r="Y64" s="5" t="s">
        <v>706</v>
      </c>
      <c r="Z64" s="5">
        <v>100000000</v>
      </c>
      <c r="AA64" s="1">
        <v>400004384</v>
      </c>
      <c r="AB64" s="2">
        <v>44166</v>
      </c>
      <c r="AC64" s="1" t="s">
        <v>111</v>
      </c>
      <c r="AD64" s="4">
        <v>10720</v>
      </c>
      <c r="AE64" s="1" t="s">
        <v>685</v>
      </c>
      <c r="AF64" s="1" t="s">
        <v>703</v>
      </c>
    </row>
    <row r="65" spans="1:32" s="17" customFormat="1" ht="199.5" x14ac:dyDescent="0.25">
      <c r="A65" s="1" t="s">
        <v>69</v>
      </c>
      <c r="B65" s="2">
        <v>44186</v>
      </c>
      <c r="C65" s="1" t="s">
        <v>760</v>
      </c>
      <c r="D65" s="1" t="s">
        <v>109</v>
      </c>
      <c r="E65" s="1" t="s">
        <v>111</v>
      </c>
      <c r="F65" s="1" t="s">
        <v>75</v>
      </c>
      <c r="G65" s="1" t="s">
        <v>75</v>
      </c>
      <c r="H65" s="1" t="s">
        <v>116</v>
      </c>
      <c r="I65" s="1" t="s">
        <v>761</v>
      </c>
      <c r="J65" s="6">
        <v>1200000000</v>
      </c>
      <c r="K65" s="51" t="s">
        <v>762</v>
      </c>
      <c r="L65" s="51" t="s">
        <v>762</v>
      </c>
      <c r="M65" s="51" t="s">
        <v>762</v>
      </c>
      <c r="N65" s="1"/>
      <c r="O65" s="2">
        <v>44186</v>
      </c>
      <c r="P65" s="2">
        <v>44203</v>
      </c>
      <c r="Q65" s="2">
        <v>44216</v>
      </c>
      <c r="R65" s="5" t="s">
        <v>297</v>
      </c>
      <c r="S65" s="5" t="s">
        <v>763</v>
      </c>
      <c r="T65" s="1" t="s">
        <v>764</v>
      </c>
      <c r="U65" s="1" t="s">
        <v>765</v>
      </c>
      <c r="V65" s="2">
        <v>44225</v>
      </c>
      <c r="W65" s="5" t="s">
        <v>297</v>
      </c>
      <c r="X65" s="2">
        <v>44225</v>
      </c>
      <c r="Y65" s="5" t="s">
        <v>297</v>
      </c>
      <c r="Z65" s="5" t="s">
        <v>297</v>
      </c>
      <c r="AA65" s="1">
        <v>400004499</v>
      </c>
      <c r="AB65" s="2">
        <v>44229</v>
      </c>
      <c r="AC65" s="1" t="s">
        <v>111</v>
      </c>
      <c r="AD65" s="4">
        <v>10720</v>
      </c>
      <c r="AE65" s="1" t="s">
        <v>685</v>
      </c>
      <c r="AF65" s="1" t="s">
        <v>703</v>
      </c>
    </row>
    <row r="66" spans="1:32" ht="199.5" x14ac:dyDescent="0.2">
      <c r="A66" s="1" t="s">
        <v>69</v>
      </c>
      <c r="B66" s="2">
        <v>44186</v>
      </c>
      <c r="C66" s="1" t="s">
        <v>766</v>
      </c>
      <c r="D66" s="1" t="s">
        <v>109</v>
      </c>
      <c r="E66" s="1" t="s">
        <v>111</v>
      </c>
      <c r="F66" s="1" t="s">
        <v>75</v>
      </c>
      <c r="G66" s="1" t="s">
        <v>75</v>
      </c>
      <c r="H66" s="1" t="s">
        <v>116</v>
      </c>
      <c r="I66" s="52" t="s">
        <v>162</v>
      </c>
      <c r="J66" s="53">
        <v>1400000000</v>
      </c>
      <c r="K66" s="51" t="s">
        <v>762</v>
      </c>
      <c r="L66" s="51" t="s">
        <v>762</v>
      </c>
      <c r="M66" s="51" t="s">
        <v>762</v>
      </c>
      <c r="N66" s="1"/>
      <c r="O66" s="2">
        <v>44186</v>
      </c>
      <c r="P66" s="2">
        <v>44203</v>
      </c>
      <c r="Q66" s="54">
        <v>44217</v>
      </c>
      <c r="R66" s="5" t="s">
        <v>297</v>
      </c>
      <c r="S66" s="55" t="s">
        <v>778</v>
      </c>
      <c r="T66" s="1" t="s">
        <v>764</v>
      </c>
      <c r="U66" s="1" t="s">
        <v>765</v>
      </c>
      <c r="V66" s="54">
        <v>44229</v>
      </c>
      <c r="W66" s="5" t="s">
        <v>297</v>
      </c>
      <c r="X66" s="54">
        <v>44229</v>
      </c>
      <c r="Y66" s="5" t="s">
        <v>297</v>
      </c>
      <c r="Z66" s="5" t="s">
        <v>297</v>
      </c>
      <c r="AA66" s="1">
        <v>400004504</v>
      </c>
      <c r="AB66" s="54">
        <v>44230</v>
      </c>
      <c r="AC66" s="1" t="s">
        <v>111</v>
      </c>
    </row>
    <row r="67" spans="1:32" ht="199.5" x14ac:dyDescent="0.2">
      <c r="A67" s="1" t="s">
        <v>69</v>
      </c>
      <c r="B67" s="2">
        <v>44186</v>
      </c>
      <c r="C67" s="1" t="s">
        <v>767</v>
      </c>
      <c r="D67" s="1" t="s">
        <v>109</v>
      </c>
      <c r="E67" s="1" t="s">
        <v>111</v>
      </c>
      <c r="F67" s="1" t="s">
        <v>114</v>
      </c>
      <c r="G67" s="1" t="s">
        <v>561</v>
      </c>
      <c r="H67" s="1" t="s">
        <v>116</v>
      </c>
      <c r="I67" s="52" t="s">
        <v>779</v>
      </c>
      <c r="J67" s="53">
        <v>550000000</v>
      </c>
      <c r="K67" s="51" t="s">
        <v>762</v>
      </c>
      <c r="L67" s="51" t="s">
        <v>762</v>
      </c>
      <c r="M67" s="51" t="s">
        <v>762</v>
      </c>
      <c r="N67" s="1"/>
      <c r="O67" s="54">
        <v>44193</v>
      </c>
      <c r="P67" s="2">
        <v>44203</v>
      </c>
      <c r="Q67" s="54">
        <v>44214</v>
      </c>
      <c r="R67" s="5" t="s">
        <v>297</v>
      </c>
      <c r="S67" s="55" t="s">
        <v>780</v>
      </c>
      <c r="T67" s="1" t="s">
        <v>764</v>
      </c>
      <c r="U67" s="1" t="s">
        <v>765</v>
      </c>
      <c r="V67" s="54">
        <v>44222</v>
      </c>
      <c r="W67" s="5" t="s">
        <v>297</v>
      </c>
      <c r="X67" s="54">
        <v>44224</v>
      </c>
      <c r="Y67" s="5" t="s">
        <v>297</v>
      </c>
      <c r="Z67" s="5" t="s">
        <v>297</v>
      </c>
      <c r="AA67" s="1">
        <v>400004485</v>
      </c>
      <c r="AB67" s="54">
        <v>44225</v>
      </c>
      <c r="AC67" s="1" t="s">
        <v>111</v>
      </c>
    </row>
    <row r="68" spans="1:32" ht="199.5" x14ac:dyDescent="0.2">
      <c r="A68" s="1" t="s">
        <v>69</v>
      </c>
      <c r="B68" s="2">
        <v>44186</v>
      </c>
      <c r="C68" s="1" t="s">
        <v>768</v>
      </c>
      <c r="D68" s="1" t="s">
        <v>109</v>
      </c>
      <c r="E68" s="1" t="s">
        <v>111</v>
      </c>
      <c r="F68" s="1" t="s">
        <v>114</v>
      </c>
      <c r="G68" s="1" t="s">
        <v>561</v>
      </c>
      <c r="H68" s="1" t="s">
        <v>116</v>
      </c>
      <c r="I68" s="52" t="s">
        <v>154</v>
      </c>
      <c r="J68" s="53">
        <v>200000000</v>
      </c>
      <c r="K68" s="51" t="s">
        <v>762</v>
      </c>
      <c r="L68" s="51" t="s">
        <v>762</v>
      </c>
      <c r="M68" s="51" t="s">
        <v>762</v>
      </c>
      <c r="N68" s="1"/>
      <c r="O68" s="54">
        <v>44193</v>
      </c>
      <c r="P68" s="2">
        <v>44203</v>
      </c>
      <c r="Q68" s="54">
        <v>44214</v>
      </c>
      <c r="R68" s="5" t="s">
        <v>297</v>
      </c>
      <c r="S68" s="55" t="s">
        <v>780</v>
      </c>
      <c r="T68" s="1" t="s">
        <v>764</v>
      </c>
      <c r="U68" s="1" t="s">
        <v>765</v>
      </c>
      <c r="V68" s="54">
        <v>44222</v>
      </c>
      <c r="W68" s="5" t="s">
        <v>297</v>
      </c>
      <c r="X68" s="54">
        <v>44224</v>
      </c>
      <c r="Y68" s="5" t="s">
        <v>297</v>
      </c>
      <c r="Z68" s="5" t="s">
        <v>297</v>
      </c>
      <c r="AA68" s="1">
        <v>400004494</v>
      </c>
      <c r="AB68" s="54">
        <v>44225</v>
      </c>
      <c r="AC68" s="1" t="s">
        <v>111</v>
      </c>
    </row>
    <row r="69" spans="1:32" ht="199.5" x14ac:dyDescent="0.2">
      <c r="A69" s="1" t="s">
        <v>69</v>
      </c>
      <c r="B69" s="2">
        <v>44186</v>
      </c>
      <c r="C69" s="1" t="s">
        <v>769</v>
      </c>
      <c r="D69" s="1" t="s">
        <v>109</v>
      </c>
      <c r="E69" s="1" t="s">
        <v>111</v>
      </c>
      <c r="F69" s="1" t="s">
        <v>114</v>
      </c>
      <c r="G69" s="1" t="s">
        <v>561</v>
      </c>
      <c r="H69" s="1" t="s">
        <v>116</v>
      </c>
      <c r="I69" s="52" t="s">
        <v>781</v>
      </c>
      <c r="J69" s="53">
        <v>130000000</v>
      </c>
      <c r="K69" s="51" t="s">
        <v>762</v>
      </c>
      <c r="L69" s="51" t="s">
        <v>762</v>
      </c>
      <c r="M69" s="51" t="s">
        <v>762</v>
      </c>
      <c r="N69" s="1"/>
      <c r="O69" s="54">
        <v>44193</v>
      </c>
      <c r="P69" s="2">
        <v>44203</v>
      </c>
      <c r="Q69" s="54">
        <v>44214</v>
      </c>
      <c r="R69" s="5" t="s">
        <v>297</v>
      </c>
      <c r="S69" s="55" t="s">
        <v>780</v>
      </c>
      <c r="T69" s="1" t="s">
        <v>764</v>
      </c>
      <c r="U69" s="1" t="s">
        <v>765</v>
      </c>
      <c r="V69" s="54">
        <v>44222</v>
      </c>
      <c r="W69" s="5" t="s">
        <v>297</v>
      </c>
      <c r="X69" s="54">
        <v>44224</v>
      </c>
      <c r="Y69" s="5" t="s">
        <v>297</v>
      </c>
      <c r="Z69" s="5" t="s">
        <v>297</v>
      </c>
      <c r="AA69" s="1">
        <v>400004486</v>
      </c>
      <c r="AB69" s="54">
        <v>44225</v>
      </c>
      <c r="AC69" s="1" t="s">
        <v>111</v>
      </c>
    </row>
    <row r="70" spans="1:32" ht="199.5" x14ac:dyDescent="0.2">
      <c r="A70" s="1" t="s">
        <v>69</v>
      </c>
      <c r="B70" s="2">
        <v>44186</v>
      </c>
      <c r="C70" s="1" t="s">
        <v>770</v>
      </c>
      <c r="D70" s="1" t="s">
        <v>109</v>
      </c>
      <c r="E70" s="1" t="s">
        <v>111</v>
      </c>
      <c r="F70" s="1" t="s">
        <v>114</v>
      </c>
      <c r="G70" s="1" t="s">
        <v>561</v>
      </c>
      <c r="H70" s="1" t="s">
        <v>116</v>
      </c>
      <c r="I70" s="52" t="s">
        <v>164</v>
      </c>
      <c r="J70" s="53">
        <v>90000000</v>
      </c>
      <c r="K70" s="51" t="s">
        <v>762</v>
      </c>
      <c r="L70" s="51" t="s">
        <v>762</v>
      </c>
      <c r="M70" s="51" t="s">
        <v>762</v>
      </c>
      <c r="N70" s="1"/>
      <c r="O70" s="54">
        <v>44193</v>
      </c>
      <c r="P70" s="2">
        <v>44203</v>
      </c>
      <c r="Q70" s="54">
        <v>44214</v>
      </c>
      <c r="R70" s="5" t="s">
        <v>297</v>
      </c>
      <c r="S70" s="55" t="s">
        <v>780</v>
      </c>
      <c r="T70" s="1" t="s">
        <v>764</v>
      </c>
      <c r="U70" s="1" t="s">
        <v>765</v>
      </c>
      <c r="V70" s="54">
        <v>44222</v>
      </c>
      <c r="W70" s="5" t="s">
        <v>297</v>
      </c>
      <c r="X70" s="54">
        <v>44224</v>
      </c>
      <c r="Y70" s="5" t="s">
        <v>297</v>
      </c>
      <c r="Z70" s="5" t="s">
        <v>297</v>
      </c>
      <c r="AA70" s="1">
        <v>400004497</v>
      </c>
      <c r="AB70" s="54">
        <v>44225</v>
      </c>
      <c r="AC70" s="1" t="s">
        <v>111</v>
      </c>
    </row>
    <row r="71" spans="1:32" ht="199.5" x14ac:dyDescent="0.2">
      <c r="A71" s="1" t="s">
        <v>69</v>
      </c>
      <c r="B71" s="2">
        <v>44186</v>
      </c>
      <c r="C71" s="1" t="s">
        <v>771</v>
      </c>
      <c r="D71" s="1" t="s">
        <v>109</v>
      </c>
      <c r="E71" s="1" t="s">
        <v>111</v>
      </c>
      <c r="F71" s="1" t="s">
        <v>114</v>
      </c>
      <c r="G71" s="1" t="s">
        <v>561</v>
      </c>
      <c r="H71" s="1" t="s">
        <v>116</v>
      </c>
      <c r="I71" s="52" t="s">
        <v>152</v>
      </c>
      <c r="J71" s="53">
        <v>400000000</v>
      </c>
      <c r="K71" s="51" t="s">
        <v>762</v>
      </c>
      <c r="L71" s="51" t="s">
        <v>762</v>
      </c>
      <c r="M71" s="51" t="s">
        <v>762</v>
      </c>
      <c r="N71" s="1"/>
      <c r="O71" s="54">
        <v>44194</v>
      </c>
      <c r="P71" s="54">
        <v>44204</v>
      </c>
      <c r="Q71" s="54">
        <v>44215</v>
      </c>
      <c r="R71" s="5" t="s">
        <v>297</v>
      </c>
      <c r="S71" s="55" t="s">
        <v>763</v>
      </c>
      <c r="T71" s="1" t="s">
        <v>764</v>
      </c>
      <c r="U71" s="1" t="s">
        <v>765</v>
      </c>
      <c r="V71" s="54">
        <v>44223</v>
      </c>
      <c r="W71" s="55" t="s">
        <v>297</v>
      </c>
      <c r="X71" s="54">
        <v>44225</v>
      </c>
      <c r="Y71" s="5" t="s">
        <v>297</v>
      </c>
      <c r="Z71" s="5" t="s">
        <v>297</v>
      </c>
      <c r="AA71" s="1">
        <v>400004503</v>
      </c>
      <c r="AB71" s="54">
        <v>44226</v>
      </c>
      <c r="AC71" s="1" t="s">
        <v>111</v>
      </c>
    </row>
    <row r="72" spans="1:32" ht="199.5" x14ac:dyDescent="0.2">
      <c r="A72" s="1" t="s">
        <v>69</v>
      </c>
      <c r="B72" s="2">
        <v>44186</v>
      </c>
      <c r="C72" s="1" t="s">
        <v>772</v>
      </c>
      <c r="D72" s="1" t="s">
        <v>109</v>
      </c>
      <c r="E72" s="1" t="s">
        <v>111</v>
      </c>
      <c r="F72" s="1" t="s">
        <v>114</v>
      </c>
      <c r="G72" s="1" t="s">
        <v>561</v>
      </c>
      <c r="H72" s="1" t="s">
        <v>116</v>
      </c>
      <c r="I72" s="52" t="s">
        <v>153</v>
      </c>
      <c r="J72" s="53">
        <v>320000000</v>
      </c>
      <c r="K72" s="51" t="s">
        <v>762</v>
      </c>
      <c r="L72" s="51" t="s">
        <v>762</v>
      </c>
      <c r="M72" s="51" t="s">
        <v>762</v>
      </c>
      <c r="N72" s="1"/>
      <c r="O72" s="54">
        <v>44194</v>
      </c>
      <c r="P72" s="54">
        <v>44204</v>
      </c>
      <c r="Q72" s="54">
        <v>44215</v>
      </c>
      <c r="R72" s="5" t="s">
        <v>297</v>
      </c>
      <c r="S72" s="55" t="s">
        <v>763</v>
      </c>
      <c r="T72" s="1" t="s">
        <v>764</v>
      </c>
      <c r="U72" s="1" t="s">
        <v>765</v>
      </c>
      <c r="V72" s="54">
        <v>44223</v>
      </c>
      <c r="W72" s="5" t="s">
        <v>297</v>
      </c>
      <c r="X72" s="54">
        <v>44225</v>
      </c>
      <c r="Y72" s="5" t="s">
        <v>297</v>
      </c>
      <c r="Z72" s="5" t="s">
        <v>297</v>
      </c>
      <c r="AA72" s="1">
        <v>400004500</v>
      </c>
      <c r="AB72" s="54">
        <v>44226</v>
      </c>
      <c r="AC72" s="1" t="s">
        <v>111</v>
      </c>
    </row>
    <row r="73" spans="1:32" ht="199.5" x14ac:dyDescent="0.2">
      <c r="A73" s="1" t="s">
        <v>69</v>
      </c>
      <c r="B73" s="2">
        <v>44186</v>
      </c>
      <c r="C73" s="1" t="s">
        <v>773</v>
      </c>
      <c r="D73" s="1" t="s">
        <v>109</v>
      </c>
      <c r="E73" s="1" t="s">
        <v>111</v>
      </c>
      <c r="F73" s="1" t="s">
        <v>114</v>
      </c>
      <c r="G73" s="1" t="s">
        <v>561</v>
      </c>
      <c r="H73" s="1" t="s">
        <v>116</v>
      </c>
      <c r="I73" s="52" t="s">
        <v>782</v>
      </c>
      <c r="J73" s="53">
        <v>460000000</v>
      </c>
      <c r="K73" s="51" t="s">
        <v>762</v>
      </c>
      <c r="L73" s="51" t="s">
        <v>762</v>
      </c>
      <c r="M73" s="51" t="s">
        <v>762</v>
      </c>
      <c r="N73" s="1"/>
      <c r="O73" s="54">
        <v>44194</v>
      </c>
      <c r="P73" s="54">
        <v>44204</v>
      </c>
      <c r="Q73" s="54">
        <v>44215</v>
      </c>
      <c r="R73" s="5" t="s">
        <v>297</v>
      </c>
      <c r="S73" s="55" t="s">
        <v>763</v>
      </c>
      <c r="T73" s="1" t="s">
        <v>764</v>
      </c>
      <c r="U73" s="1" t="s">
        <v>765</v>
      </c>
      <c r="V73" s="54">
        <v>44223</v>
      </c>
      <c r="W73" s="5" t="s">
        <v>297</v>
      </c>
      <c r="X73" s="54">
        <v>44225</v>
      </c>
      <c r="Y73" s="5" t="s">
        <v>297</v>
      </c>
      <c r="Z73" s="5" t="s">
        <v>297</v>
      </c>
      <c r="AA73" s="1">
        <v>400004493</v>
      </c>
      <c r="AB73" s="54">
        <v>44226</v>
      </c>
      <c r="AC73" s="1" t="s">
        <v>111</v>
      </c>
    </row>
    <row r="74" spans="1:32" ht="199.5" x14ac:dyDescent="0.2">
      <c r="A74" s="1" t="s">
        <v>69</v>
      </c>
      <c r="B74" s="2">
        <v>44186</v>
      </c>
      <c r="C74" s="1" t="s">
        <v>774</v>
      </c>
      <c r="D74" s="1" t="s">
        <v>109</v>
      </c>
      <c r="E74" s="1" t="s">
        <v>111</v>
      </c>
      <c r="F74" s="1" t="s">
        <v>114</v>
      </c>
      <c r="G74" s="1" t="s">
        <v>560</v>
      </c>
      <c r="H74" s="1" t="s">
        <v>116</v>
      </c>
      <c r="I74" s="52" t="s">
        <v>158</v>
      </c>
      <c r="J74" s="53">
        <v>1400000000</v>
      </c>
      <c r="K74" s="51" t="s">
        <v>762</v>
      </c>
      <c r="L74" s="51" t="s">
        <v>762</v>
      </c>
      <c r="M74" s="51" t="s">
        <v>762</v>
      </c>
      <c r="N74" s="1"/>
      <c r="O74" s="54">
        <v>44196</v>
      </c>
      <c r="P74" s="54">
        <v>44210</v>
      </c>
      <c r="Q74" s="54">
        <v>44221</v>
      </c>
      <c r="R74" s="5" t="s">
        <v>297</v>
      </c>
      <c r="S74" s="55" t="s">
        <v>783</v>
      </c>
      <c r="T74" s="1" t="s">
        <v>764</v>
      </c>
      <c r="U74" s="1" t="s">
        <v>765</v>
      </c>
      <c r="V74" s="54">
        <v>44231</v>
      </c>
      <c r="W74" s="5" t="s">
        <v>297</v>
      </c>
      <c r="X74" s="54">
        <v>44231</v>
      </c>
      <c r="Y74" s="5" t="s">
        <v>297</v>
      </c>
      <c r="Z74" s="5" t="s">
        <v>297</v>
      </c>
      <c r="AA74" s="1">
        <v>400004483</v>
      </c>
      <c r="AB74" s="54">
        <v>44232</v>
      </c>
      <c r="AC74" s="1" t="s">
        <v>111</v>
      </c>
    </row>
    <row r="75" spans="1:32" ht="199.5" x14ac:dyDescent="0.2">
      <c r="A75" s="1" t="s">
        <v>69</v>
      </c>
      <c r="B75" s="2">
        <v>44186</v>
      </c>
      <c r="C75" s="1" t="s">
        <v>775</v>
      </c>
      <c r="D75" s="1" t="s">
        <v>109</v>
      </c>
      <c r="E75" s="1" t="s">
        <v>111</v>
      </c>
      <c r="F75" s="1" t="s">
        <v>114</v>
      </c>
      <c r="G75" s="1" t="s">
        <v>560</v>
      </c>
      <c r="H75" s="1" t="s">
        <v>116</v>
      </c>
      <c r="I75" s="52" t="s">
        <v>156</v>
      </c>
      <c r="J75" s="53">
        <v>400000000</v>
      </c>
      <c r="K75" s="51" t="s">
        <v>762</v>
      </c>
      <c r="L75" s="51" t="s">
        <v>762</v>
      </c>
      <c r="M75" s="51" t="s">
        <v>762</v>
      </c>
      <c r="N75" s="1"/>
      <c r="O75" s="54">
        <v>44196</v>
      </c>
      <c r="P75" s="54">
        <v>44210</v>
      </c>
      <c r="Q75" s="54">
        <v>44221</v>
      </c>
      <c r="R75" s="5" t="s">
        <v>297</v>
      </c>
      <c r="S75" s="55" t="s">
        <v>783</v>
      </c>
      <c r="T75" s="1" t="s">
        <v>764</v>
      </c>
      <c r="U75" s="1" t="s">
        <v>765</v>
      </c>
      <c r="V75" s="54">
        <v>44231</v>
      </c>
      <c r="W75" s="5" t="s">
        <v>297</v>
      </c>
      <c r="X75" s="54">
        <v>44231</v>
      </c>
      <c r="Y75" s="5" t="s">
        <v>297</v>
      </c>
      <c r="Z75" s="5" t="s">
        <v>297</v>
      </c>
      <c r="AA75" s="1">
        <v>400004492</v>
      </c>
      <c r="AB75" s="54">
        <v>44232</v>
      </c>
      <c r="AC75" s="1" t="s">
        <v>111</v>
      </c>
    </row>
    <row r="76" spans="1:32" ht="199.5" x14ac:dyDescent="0.2">
      <c r="A76" s="1" t="s">
        <v>69</v>
      </c>
      <c r="B76" s="2">
        <v>44186</v>
      </c>
      <c r="C76" s="1" t="s">
        <v>776</v>
      </c>
      <c r="D76" s="1" t="s">
        <v>109</v>
      </c>
      <c r="E76" s="1" t="s">
        <v>111</v>
      </c>
      <c r="F76" s="1" t="s">
        <v>114</v>
      </c>
      <c r="G76" s="1" t="s">
        <v>560</v>
      </c>
      <c r="H76" s="1" t="s">
        <v>116</v>
      </c>
      <c r="I76" s="52" t="s">
        <v>159</v>
      </c>
      <c r="J76" s="53">
        <v>1050000000</v>
      </c>
      <c r="K76" s="51" t="s">
        <v>762</v>
      </c>
      <c r="L76" s="51" t="s">
        <v>762</v>
      </c>
      <c r="M76" s="51" t="s">
        <v>762</v>
      </c>
      <c r="N76" s="1"/>
      <c r="O76" s="54">
        <v>44196</v>
      </c>
      <c r="P76" s="54">
        <v>44210</v>
      </c>
      <c r="Q76" s="54">
        <v>44221</v>
      </c>
      <c r="R76" s="5" t="s">
        <v>297</v>
      </c>
      <c r="S76" s="55" t="s">
        <v>783</v>
      </c>
      <c r="T76" s="1" t="s">
        <v>764</v>
      </c>
      <c r="U76" s="1" t="s">
        <v>765</v>
      </c>
      <c r="V76" s="54">
        <v>44232</v>
      </c>
      <c r="W76" s="5" t="s">
        <v>297</v>
      </c>
      <c r="X76" s="54">
        <v>44232</v>
      </c>
      <c r="Y76" s="5" t="s">
        <v>297</v>
      </c>
      <c r="Z76" s="5" t="s">
        <v>297</v>
      </c>
      <c r="AA76" s="1">
        <v>400004502</v>
      </c>
      <c r="AB76" s="54">
        <v>44233</v>
      </c>
      <c r="AC76" s="1" t="s">
        <v>111</v>
      </c>
    </row>
    <row r="77" spans="1:32" ht="199.5" x14ac:dyDescent="0.2">
      <c r="A77" s="1" t="s">
        <v>69</v>
      </c>
      <c r="B77" s="2">
        <v>44186</v>
      </c>
      <c r="C77" s="1" t="s">
        <v>777</v>
      </c>
      <c r="D77" s="1" t="s">
        <v>109</v>
      </c>
      <c r="E77" s="1" t="s">
        <v>111</v>
      </c>
      <c r="F77" s="1" t="s">
        <v>114</v>
      </c>
      <c r="G77" s="1" t="s">
        <v>560</v>
      </c>
      <c r="H77" s="1" t="s">
        <v>116</v>
      </c>
      <c r="I77" s="52" t="s">
        <v>163</v>
      </c>
      <c r="J77" s="53">
        <v>131000000</v>
      </c>
      <c r="K77" s="51" t="s">
        <v>762</v>
      </c>
      <c r="L77" s="51" t="s">
        <v>762</v>
      </c>
      <c r="M77" s="51" t="s">
        <v>762</v>
      </c>
      <c r="N77" s="1"/>
      <c r="O77" s="54">
        <v>43861</v>
      </c>
      <c r="P77" s="54">
        <v>44210</v>
      </c>
      <c r="Q77" s="54">
        <v>44221</v>
      </c>
      <c r="R77" s="5" t="s">
        <v>297</v>
      </c>
      <c r="S77" s="55" t="s">
        <v>783</v>
      </c>
      <c r="T77" s="1" t="s">
        <v>764</v>
      </c>
      <c r="U77" s="1" t="s">
        <v>765</v>
      </c>
      <c r="V77" s="54">
        <v>44232</v>
      </c>
      <c r="W77" s="5" t="s">
        <v>297</v>
      </c>
      <c r="X77" s="54">
        <v>44232</v>
      </c>
      <c r="Y77" s="5" t="s">
        <v>297</v>
      </c>
      <c r="Z77" s="5" t="s">
        <v>297</v>
      </c>
      <c r="AA77" s="1">
        <v>400004501</v>
      </c>
      <c r="AB77" s="54">
        <v>44233</v>
      </c>
      <c r="AC77" s="1" t="s">
        <v>111</v>
      </c>
    </row>
    <row r="78" spans="1:32" ht="199.5" x14ac:dyDescent="0.2">
      <c r="A78" s="1" t="s">
        <v>69</v>
      </c>
      <c r="B78" s="2">
        <v>44186</v>
      </c>
      <c r="C78" s="1" t="s">
        <v>784</v>
      </c>
      <c r="D78" s="1" t="s">
        <v>109</v>
      </c>
      <c r="E78" s="1" t="s">
        <v>111</v>
      </c>
      <c r="F78" s="1" t="s">
        <v>114</v>
      </c>
      <c r="G78" s="1" t="s">
        <v>560</v>
      </c>
      <c r="H78" s="1" t="s">
        <v>116</v>
      </c>
      <c r="I78" s="52" t="s">
        <v>157</v>
      </c>
      <c r="J78" s="53">
        <v>900000000</v>
      </c>
      <c r="K78" s="51" t="s">
        <v>762</v>
      </c>
      <c r="L78" s="51" t="s">
        <v>762</v>
      </c>
      <c r="M78" s="51" t="s">
        <v>762</v>
      </c>
      <c r="N78" s="1"/>
      <c r="O78" s="54">
        <v>43861</v>
      </c>
      <c r="P78" s="54">
        <v>44210</v>
      </c>
      <c r="Q78" s="54">
        <v>44221</v>
      </c>
      <c r="R78" s="5" t="s">
        <v>297</v>
      </c>
      <c r="S78" s="55" t="s">
        <v>783</v>
      </c>
      <c r="T78" s="1" t="s">
        <v>764</v>
      </c>
      <c r="U78" s="1" t="s">
        <v>765</v>
      </c>
      <c r="V78" s="54">
        <v>44232</v>
      </c>
      <c r="W78" s="5" t="s">
        <v>297</v>
      </c>
      <c r="X78" s="54">
        <v>44232</v>
      </c>
      <c r="Y78" s="5" t="s">
        <v>297</v>
      </c>
      <c r="Z78" s="5" t="s">
        <v>297</v>
      </c>
      <c r="AA78" s="1">
        <v>400004495</v>
      </c>
      <c r="AB78" s="54">
        <v>44233</v>
      </c>
      <c r="AC78" s="1" t="s">
        <v>111</v>
      </c>
    </row>
  </sheetData>
  <autoFilter ref="A1:AF78"/>
  <pageMargins left="0.9055118110236221" right="0.70866141732283472" top="0.74803149606299213" bottom="0.74803149606299213" header="0.31496062992125984" footer="0.31496062992125984"/>
  <pageSetup scale="3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3"/>
  <sheetViews>
    <sheetView topLeftCell="J1" zoomScale="55" zoomScaleNormal="55" workbookViewId="0">
      <pane ySplit="1" topLeftCell="A55" activePane="bottomLeft" state="frozen"/>
      <selection pane="bottomLeft" activeCell="T62" sqref="T62"/>
    </sheetView>
  </sheetViews>
  <sheetFormatPr baseColWidth="10" defaultColWidth="26.625" defaultRowHeight="14.25" x14ac:dyDescent="0.2"/>
  <cols>
    <col min="1" max="1" width="15.625" style="21" bestFit="1" customWidth="1"/>
    <col min="2" max="2" width="24.125" style="21" customWidth="1"/>
    <col min="3" max="3" width="34.25" style="21" customWidth="1"/>
    <col min="4" max="4" width="27.375" style="21" customWidth="1"/>
    <col min="5" max="5" width="26.625" style="21" customWidth="1"/>
    <col min="6" max="6" width="42.75" style="21" customWidth="1"/>
    <col min="7" max="7" width="31" style="21" customWidth="1"/>
    <col min="8" max="8" width="26.625" style="21" customWidth="1"/>
    <col min="9" max="11" width="29.875" style="21" customWidth="1"/>
    <col min="12" max="12" width="21.375" style="21" customWidth="1"/>
    <col min="13" max="13" width="33.125" style="21" customWidth="1"/>
    <col min="14" max="14" width="20.375" style="21" customWidth="1"/>
    <col min="15" max="15" width="49.5" style="21" customWidth="1"/>
    <col min="16" max="16" width="16.125" style="21" customWidth="1"/>
    <col min="17" max="17" width="25.625" style="38" customWidth="1"/>
    <col min="18" max="18" width="12.125" style="21" customWidth="1"/>
    <col min="19" max="19" width="26.75" style="21" customWidth="1"/>
    <col min="20" max="20" width="29.625" style="38" customWidth="1"/>
    <col min="21" max="21" width="24.5" style="38" customWidth="1"/>
    <col min="22" max="22" width="31.5" style="31" customWidth="1"/>
    <col min="23" max="23" width="27" style="31" customWidth="1"/>
    <col min="24" max="24" width="26" style="21" customWidth="1"/>
    <col min="25" max="25" width="21.5" style="31" customWidth="1"/>
    <col min="26" max="26" width="23.25" style="21" customWidth="1"/>
    <col min="27" max="27" width="24.625" style="21" customWidth="1"/>
    <col min="28" max="28" width="28.75" style="21" customWidth="1"/>
    <col min="29" max="29" width="29.625" style="21" customWidth="1"/>
    <col min="30" max="30" width="26.75" style="21" customWidth="1"/>
    <col min="31" max="31" width="13.125" style="21" customWidth="1"/>
    <col min="32" max="32" width="24.375" style="21" customWidth="1"/>
    <col min="33" max="33" width="37.875" style="21" customWidth="1"/>
    <col min="34" max="34" width="16.125" style="21" customWidth="1"/>
    <col min="35" max="35" width="42" style="21" customWidth="1"/>
    <col min="36" max="36" width="21.375" style="21" customWidth="1"/>
    <col min="37" max="39" width="30.875" style="21" customWidth="1"/>
    <col min="40" max="40" width="35.375" style="21" customWidth="1"/>
    <col min="41" max="41" width="65.125" style="21" customWidth="1"/>
    <col min="42" max="44" width="30.875" style="21" customWidth="1"/>
    <col min="45" max="45" width="26.125" style="21" customWidth="1"/>
    <col min="46" max="46" width="25.25" style="21" customWidth="1"/>
    <col min="47" max="47" width="30.625" style="21" customWidth="1"/>
    <col min="48" max="48" width="67" style="21" customWidth="1"/>
    <col min="49" max="49" width="28.5" style="21" customWidth="1"/>
    <col min="50" max="52" width="26.625" style="20" hidden="1" customWidth="1"/>
    <col min="53" max="53" width="0" style="20" hidden="1" customWidth="1"/>
    <col min="54" max="16384" width="26.625" style="20"/>
  </cols>
  <sheetData>
    <row r="1" spans="1:54" s="12" customFormat="1" ht="105" x14ac:dyDescent="0.25">
      <c r="A1" s="11" t="s">
        <v>28</v>
      </c>
      <c r="B1" s="11" t="s">
        <v>59</v>
      </c>
      <c r="C1" s="11" t="s">
        <v>32</v>
      </c>
      <c r="D1" s="11" t="s">
        <v>60</v>
      </c>
      <c r="E1" s="11" t="s">
        <v>61</v>
      </c>
      <c r="F1" s="11" t="s">
        <v>4</v>
      </c>
      <c r="G1" s="11" t="s">
        <v>29</v>
      </c>
      <c r="H1" s="11" t="s">
        <v>31</v>
      </c>
      <c r="I1" s="11" t="s">
        <v>30</v>
      </c>
      <c r="J1" s="57" t="s">
        <v>802</v>
      </c>
      <c r="K1" s="57" t="s">
        <v>808</v>
      </c>
      <c r="L1" s="11" t="s">
        <v>34</v>
      </c>
      <c r="M1" s="11" t="s">
        <v>35</v>
      </c>
      <c r="N1" s="11" t="s">
        <v>36</v>
      </c>
      <c r="O1" s="11" t="s">
        <v>11</v>
      </c>
      <c r="P1" s="11" t="s">
        <v>33</v>
      </c>
      <c r="Q1" s="11" t="s">
        <v>37</v>
      </c>
      <c r="R1" s="11" t="s">
        <v>38</v>
      </c>
      <c r="S1" s="11" t="s">
        <v>63</v>
      </c>
      <c r="T1" s="11" t="s">
        <v>39</v>
      </c>
      <c r="U1" s="11" t="s">
        <v>601</v>
      </c>
      <c r="V1" s="11" t="s">
        <v>643</v>
      </c>
      <c r="W1" s="11" t="s">
        <v>40</v>
      </c>
      <c r="X1" s="11" t="s">
        <v>66</v>
      </c>
      <c r="Y1" s="11" t="s">
        <v>41</v>
      </c>
      <c r="Z1" s="11" t="s">
        <v>42</v>
      </c>
      <c r="AA1" s="11" t="s">
        <v>43</v>
      </c>
      <c r="AB1" s="11" t="s">
        <v>44</v>
      </c>
      <c r="AC1" s="11" t="s">
        <v>45</v>
      </c>
      <c r="AD1" s="11" t="s">
        <v>64</v>
      </c>
      <c r="AE1" s="11" t="s">
        <v>46</v>
      </c>
      <c r="AF1" s="11" t="s">
        <v>47</v>
      </c>
      <c r="AG1" s="11" t="s">
        <v>753</v>
      </c>
      <c r="AH1" s="11" t="s">
        <v>33</v>
      </c>
      <c r="AI1" s="11" t="s">
        <v>65</v>
      </c>
      <c r="AJ1" s="11" t="s">
        <v>48</v>
      </c>
      <c r="AK1" s="11" t="s">
        <v>49</v>
      </c>
      <c r="AL1" s="11" t="s">
        <v>62</v>
      </c>
      <c r="AM1" s="11" t="s">
        <v>50</v>
      </c>
      <c r="AN1" s="11" t="s">
        <v>51</v>
      </c>
      <c r="AO1" s="11" t="s">
        <v>52</v>
      </c>
      <c r="AP1" s="11" t="s">
        <v>53</v>
      </c>
      <c r="AQ1" s="11" t="s">
        <v>54</v>
      </c>
      <c r="AR1" s="11" t="s">
        <v>55</v>
      </c>
      <c r="AS1" s="11" t="s">
        <v>67</v>
      </c>
      <c r="AT1" s="11" t="s">
        <v>68</v>
      </c>
      <c r="AU1" s="11" t="s">
        <v>56</v>
      </c>
      <c r="AV1" s="11" t="s">
        <v>57</v>
      </c>
      <c r="AW1" s="11" t="s">
        <v>58</v>
      </c>
      <c r="AX1" s="39" t="s">
        <v>6</v>
      </c>
      <c r="AY1" s="39" t="s">
        <v>683</v>
      </c>
      <c r="AZ1" s="39" t="s">
        <v>684</v>
      </c>
      <c r="BA1" s="50" t="s">
        <v>758</v>
      </c>
      <c r="BB1" s="40"/>
    </row>
    <row r="2" spans="1:54" s="19" customFormat="1" ht="270.75" x14ac:dyDescent="0.25">
      <c r="A2" s="1">
        <v>45765</v>
      </c>
      <c r="B2" s="2">
        <v>43894</v>
      </c>
      <c r="C2" s="1" t="s">
        <v>109</v>
      </c>
      <c r="D2" s="1" t="s">
        <v>116</v>
      </c>
      <c r="E2" s="15">
        <v>19489154</v>
      </c>
      <c r="F2" s="1" t="s">
        <v>173</v>
      </c>
      <c r="G2" s="4" t="s">
        <v>562</v>
      </c>
      <c r="H2" s="1" t="s">
        <v>490</v>
      </c>
      <c r="I2" s="1" t="s">
        <v>492</v>
      </c>
      <c r="J2" s="1" t="s">
        <v>817</v>
      </c>
      <c r="K2" s="1"/>
      <c r="L2" s="1" t="s">
        <v>302</v>
      </c>
      <c r="M2" s="1" t="s">
        <v>303</v>
      </c>
      <c r="N2" s="2">
        <v>43918</v>
      </c>
      <c r="O2" s="1" t="s">
        <v>484</v>
      </c>
      <c r="P2" s="1">
        <v>8050189051</v>
      </c>
      <c r="Q2" s="6">
        <v>2908447.11</v>
      </c>
      <c r="R2" s="1">
        <v>22120</v>
      </c>
      <c r="S2" s="2">
        <v>43929</v>
      </c>
      <c r="T2" s="6">
        <v>982357.37</v>
      </c>
      <c r="U2" s="6">
        <f>+Q2+T2</f>
        <v>3890804.48</v>
      </c>
      <c r="V2" s="13">
        <v>3890804.4800000004</v>
      </c>
      <c r="W2" s="13">
        <f>+V2</f>
        <v>3890804.4800000004</v>
      </c>
      <c r="X2" s="23">
        <f>+V2/U2</f>
        <v>1.0000000000000002</v>
      </c>
      <c r="Y2" s="13">
        <f>+U2-V2</f>
        <v>0</v>
      </c>
      <c r="Z2" s="46">
        <f>+Y2</f>
        <v>0</v>
      </c>
      <c r="AA2" s="2">
        <v>43894</v>
      </c>
      <c r="AB2" s="2">
        <v>44012</v>
      </c>
      <c r="AC2" s="2">
        <v>44062</v>
      </c>
      <c r="AD2" s="2">
        <v>43993</v>
      </c>
      <c r="AE2" s="2">
        <v>44074</v>
      </c>
      <c r="AF2" s="1" t="s">
        <v>605</v>
      </c>
      <c r="AG2" s="1" t="s">
        <v>428</v>
      </c>
      <c r="AH2" s="1">
        <v>43211743</v>
      </c>
      <c r="AI2" s="1" t="s">
        <v>361</v>
      </c>
      <c r="AJ2" s="2">
        <v>43894</v>
      </c>
      <c r="AK2" s="1" t="s">
        <v>497</v>
      </c>
      <c r="AL2" s="1" t="s">
        <v>497</v>
      </c>
      <c r="AM2" s="1" t="s">
        <v>497</v>
      </c>
      <c r="AN2" s="1" t="s">
        <v>497</v>
      </c>
      <c r="AO2" s="1" t="s">
        <v>497</v>
      </c>
      <c r="AP2" s="1" t="s">
        <v>497</v>
      </c>
      <c r="AQ2" s="1" t="s">
        <v>497</v>
      </c>
      <c r="AR2" s="1" t="s">
        <v>497</v>
      </c>
      <c r="AS2" s="1"/>
      <c r="AT2" s="23">
        <v>0.99987000000000004</v>
      </c>
      <c r="AU2" s="1">
        <v>4200029098</v>
      </c>
      <c r="AV2" s="1" t="s">
        <v>605</v>
      </c>
      <c r="AW2" s="1"/>
      <c r="AX2" s="7">
        <v>6620</v>
      </c>
      <c r="AY2" s="1" t="s">
        <v>685</v>
      </c>
      <c r="AZ2" s="1" t="s">
        <v>700</v>
      </c>
      <c r="BA2" s="7"/>
    </row>
    <row r="3" spans="1:54" s="19" customFormat="1" ht="270.75" x14ac:dyDescent="0.25">
      <c r="A3" s="1">
        <v>45769</v>
      </c>
      <c r="B3" s="2">
        <v>43894</v>
      </c>
      <c r="C3" s="1" t="s">
        <v>109</v>
      </c>
      <c r="D3" s="1" t="s">
        <v>116</v>
      </c>
      <c r="E3" s="15">
        <v>19489154</v>
      </c>
      <c r="F3" s="1" t="s">
        <v>174</v>
      </c>
      <c r="G3" s="4" t="s">
        <v>562</v>
      </c>
      <c r="H3" s="1" t="s">
        <v>490</v>
      </c>
      <c r="I3" s="1" t="s">
        <v>493</v>
      </c>
      <c r="J3" s="1"/>
      <c r="K3" s="1"/>
      <c r="L3" s="1" t="s">
        <v>302</v>
      </c>
      <c r="M3" s="1" t="s">
        <v>303</v>
      </c>
      <c r="N3" s="2">
        <v>43918</v>
      </c>
      <c r="O3" s="1" t="s">
        <v>485</v>
      </c>
      <c r="P3" s="1">
        <v>901349538</v>
      </c>
      <c r="Q3" s="6">
        <v>235620</v>
      </c>
      <c r="R3" s="1">
        <v>22220</v>
      </c>
      <c r="S3" s="1">
        <v>0</v>
      </c>
      <c r="T3" s="6">
        <v>0</v>
      </c>
      <c r="U3" s="6">
        <f t="shared" ref="U3:U59" si="0">+Q3+T3</f>
        <v>235620</v>
      </c>
      <c r="V3" s="13">
        <v>235620</v>
      </c>
      <c r="W3" s="13">
        <f t="shared" ref="W3:W59" si="1">+V3</f>
        <v>235620</v>
      </c>
      <c r="X3" s="23">
        <f t="shared" ref="X3:X59" si="2">+V3/U3</f>
        <v>1</v>
      </c>
      <c r="Y3" s="13">
        <f t="shared" ref="Y3:Y59" si="3">+U3-V3</f>
        <v>0</v>
      </c>
      <c r="Z3" s="46">
        <f t="shared" ref="Z3:Z10" si="4">+Y3</f>
        <v>0</v>
      </c>
      <c r="AA3" s="2">
        <v>43894</v>
      </c>
      <c r="AB3" s="2">
        <v>44012</v>
      </c>
      <c r="AC3" s="2">
        <v>44089</v>
      </c>
      <c r="AD3" s="2">
        <v>43993</v>
      </c>
      <c r="AE3" s="2">
        <v>44074</v>
      </c>
      <c r="AF3" s="1" t="s">
        <v>605</v>
      </c>
      <c r="AG3" s="1" t="s">
        <v>428</v>
      </c>
      <c r="AH3" s="1">
        <v>43211743</v>
      </c>
      <c r="AI3" s="1" t="s">
        <v>361</v>
      </c>
      <c r="AJ3" s="2">
        <v>43894</v>
      </c>
      <c r="AK3" s="1" t="s">
        <v>497</v>
      </c>
      <c r="AL3" s="1" t="s">
        <v>497</v>
      </c>
      <c r="AM3" s="1" t="s">
        <v>497</v>
      </c>
      <c r="AN3" s="1" t="s">
        <v>497</v>
      </c>
      <c r="AO3" s="1" t="s">
        <v>497</v>
      </c>
      <c r="AP3" s="1" t="s">
        <v>497</v>
      </c>
      <c r="AQ3" s="1" t="s">
        <v>497</v>
      </c>
      <c r="AR3" s="1" t="s">
        <v>497</v>
      </c>
      <c r="AS3" s="1"/>
      <c r="AT3" s="23">
        <v>0.99987000000000004</v>
      </c>
      <c r="AU3" s="1">
        <v>4200029099</v>
      </c>
      <c r="AV3" s="1" t="s">
        <v>605</v>
      </c>
      <c r="AW3" s="1"/>
      <c r="AX3" s="7">
        <v>6620</v>
      </c>
      <c r="AY3" s="1" t="s">
        <v>685</v>
      </c>
      <c r="AZ3" s="1" t="s">
        <v>700</v>
      </c>
      <c r="BA3" s="7"/>
    </row>
    <row r="4" spans="1:54" s="19" customFormat="1" ht="270.75" x14ac:dyDescent="0.25">
      <c r="A4" s="1">
        <v>45771</v>
      </c>
      <c r="B4" s="2">
        <v>43894</v>
      </c>
      <c r="C4" s="1" t="s">
        <v>109</v>
      </c>
      <c r="D4" s="1" t="s">
        <v>116</v>
      </c>
      <c r="E4" s="15">
        <v>19489154</v>
      </c>
      <c r="F4" s="1" t="s">
        <v>175</v>
      </c>
      <c r="G4" s="4" t="s">
        <v>562</v>
      </c>
      <c r="H4" s="1" t="s">
        <v>490</v>
      </c>
      <c r="I4" s="1" t="s">
        <v>494</v>
      </c>
      <c r="J4" s="1"/>
      <c r="K4" s="1"/>
      <c r="L4" s="1" t="s">
        <v>302</v>
      </c>
      <c r="M4" s="1" t="s">
        <v>303</v>
      </c>
      <c r="N4" s="2">
        <v>43918</v>
      </c>
      <c r="O4" s="1" t="s">
        <v>485</v>
      </c>
      <c r="P4" s="1">
        <v>901349538</v>
      </c>
      <c r="Q4" s="6">
        <v>549780</v>
      </c>
      <c r="R4" s="1">
        <v>22320</v>
      </c>
      <c r="S4" s="1">
        <v>0</v>
      </c>
      <c r="T4" s="6">
        <v>0</v>
      </c>
      <c r="U4" s="6">
        <f t="shared" si="0"/>
        <v>549780</v>
      </c>
      <c r="V4" s="13">
        <v>549780</v>
      </c>
      <c r="W4" s="13">
        <f t="shared" si="1"/>
        <v>549780</v>
      </c>
      <c r="X4" s="23">
        <f t="shared" si="2"/>
        <v>1</v>
      </c>
      <c r="Y4" s="13">
        <f t="shared" si="3"/>
        <v>0</v>
      </c>
      <c r="Z4" s="46">
        <f t="shared" si="4"/>
        <v>0</v>
      </c>
      <c r="AA4" s="2">
        <v>43894</v>
      </c>
      <c r="AB4" s="2">
        <v>44012</v>
      </c>
      <c r="AC4" s="2">
        <v>44089</v>
      </c>
      <c r="AD4" s="2">
        <v>43993</v>
      </c>
      <c r="AE4" s="2">
        <v>44074</v>
      </c>
      <c r="AF4" s="1" t="s">
        <v>605</v>
      </c>
      <c r="AG4" s="1" t="s">
        <v>428</v>
      </c>
      <c r="AH4" s="1">
        <v>43211743</v>
      </c>
      <c r="AI4" s="1" t="s">
        <v>361</v>
      </c>
      <c r="AJ4" s="2">
        <v>43894</v>
      </c>
      <c r="AK4" s="1" t="s">
        <v>497</v>
      </c>
      <c r="AL4" s="1" t="s">
        <v>497</v>
      </c>
      <c r="AM4" s="1" t="s">
        <v>497</v>
      </c>
      <c r="AN4" s="1" t="s">
        <v>497</v>
      </c>
      <c r="AO4" s="1" t="s">
        <v>497</v>
      </c>
      <c r="AP4" s="1" t="s">
        <v>497</v>
      </c>
      <c r="AQ4" s="1" t="s">
        <v>497</v>
      </c>
      <c r="AR4" s="1" t="s">
        <v>497</v>
      </c>
      <c r="AS4" s="1"/>
      <c r="AT4" s="23">
        <v>0.99987000000000004</v>
      </c>
      <c r="AU4" s="1">
        <v>4200029101</v>
      </c>
      <c r="AV4" s="1" t="s">
        <v>605</v>
      </c>
      <c r="AW4" s="1"/>
      <c r="AX4" s="7">
        <v>6620</v>
      </c>
      <c r="AY4" s="1" t="s">
        <v>685</v>
      </c>
      <c r="AZ4" s="1" t="s">
        <v>700</v>
      </c>
      <c r="BA4" s="7"/>
    </row>
    <row r="5" spans="1:54" s="19" customFormat="1" ht="156.75" x14ac:dyDescent="0.25">
      <c r="A5" s="1">
        <v>46057</v>
      </c>
      <c r="B5" s="2">
        <v>43901</v>
      </c>
      <c r="C5" s="1" t="s">
        <v>109</v>
      </c>
      <c r="D5" s="1" t="s">
        <v>116</v>
      </c>
      <c r="E5" s="15">
        <v>19489154</v>
      </c>
      <c r="F5" s="1" t="s">
        <v>179</v>
      </c>
      <c r="G5" s="1" t="s">
        <v>603</v>
      </c>
      <c r="H5" s="1" t="s">
        <v>490</v>
      </c>
      <c r="I5" s="1" t="s">
        <v>495</v>
      </c>
      <c r="J5" s="1" t="s">
        <v>806</v>
      </c>
      <c r="K5" s="1"/>
      <c r="L5" s="1" t="s">
        <v>302</v>
      </c>
      <c r="M5" s="1" t="s">
        <v>303</v>
      </c>
      <c r="N5" s="2">
        <v>43918</v>
      </c>
      <c r="O5" s="1" t="s">
        <v>486</v>
      </c>
      <c r="P5" s="1">
        <v>9001551071</v>
      </c>
      <c r="Q5" s="6">
        <v>24716200</v>
      </c>
      <c r="R5" s="1">
        <v>25820</v>
      </c>
      <c r="S5" s="1">
        <v>0</v>
      </c>
      <c r="T5" s="6">
        <v>0</v>
      </c>
      <c r="U5" s="6">
        <f t="shared" si="0"/>
        <v>24716200</v>
      </c>
      <c r="V5" s="13">
        <v>24716200</v>
      </c>
      <c r="W5" s="13">
        <f t="shared" si="1"/>
        <v>24716200</v>
      </c>
      <c r="X5" s="23">
        <f t="shared" si="2"/>
        <v>1</v>
      </c>
      <c r="Y5" s="13">
        <f t="shared" si="3"/>
        <v>0</v>
      </c>
      <c r="Z5" s="46">
        <f t="shared" si="4"/>
        <v>0</v>
      </c>
      <c r="AA5" s="2">
        <v>43901</v>
      </c>
      <c r="AB5" s="2">
        <v>44012</v>
      </c>
      <c r="AC5" s="2">
        <v>44036</v>
      </c>
      <c r="AD5" s="1"/>
      <c r="AE5" s="1"/>
      <c r="AF5" s="1" t="s">
        <v>605</v>
      </c>
      <c r="AG5" s="1" t="s">
        <v>429</v>
      </c>
      <c r="AH5" s="1">
        <v>71319321</v>
      </c>
      <c r="AI5" s="1" t="s">
        <v>430</v>
      </c>
      <c r="AJ5" s="2">
        <v>43901</v>
      </c>
      <c r="AK5" s="1" t="s">
        <v>418</v>
      </c>
      <c r="AL5" s="1" t="s">
        <v>418</v>
      </c>
      <c r="AM5" s="1" t="s">
        <v>418</v>
      </c>
      <c r="AN5" s="1" t="s">
        <v>418</v>
      </c>
      <c r="AO5" s="1" t="s">
        <v>418</v>
      </c>
      <c r="AP5" s="1" t="s">
        <v>418</v>
      </c>
      <c r="AQ5" s="1" t="s">
        <v>418</v>
      </c>
      <c r="AR5" s="1" t="s">
        <v>418</v>
      </c>
      <c r="AS5" s="1"/>
      <c r="AT5" s="23">
        <v>0.99987000000000004</v>
      </c>
      <c r="AU5" s="1">
        <v>4200026187</v>
      </c>
      <c r="AV5" s="1" t="s">
        <v>605</v>
      </c>
      <c r="AW5" s="1"/>
      <c r="AX5" s="7">
        <v>4920</v>
      </c>
      <c r="AY5" s="1" t="s">
        <v>685</v>
      </c>
      <c r="AZ5" s="1" t="s">
        <v>700</v>
      </c>
      <c r="BA5" s="7"/>
    </row>
    <row r="6" spans="1:54" s="19" customFormat="1" ht="156.75" x14ac:dyDescent="0.25">
      <c r="A6" s="1">
        <v>46828</v>
      </c>
      <c r="B6" s="2">
        <v>43923</v>
      </c>
      <c r="C6" s="1" t="s">
        <v>110</v>
      </c>
      <c r="D6" s="1" t="s">
        <v>116</v>
      </c>
      <c r="E6" s="15">
        <v>19489154</v>
      </c>
      <c r="F6" s="1" t="s">
        <v>373</v>
      </c>
      <c r="G6" s="4" t="s">
        <v>562</v>
      </c>
      <c r="H6" s="1" t="s">
        <v>490</v>
      </c>
      <c r="I6" s="1" t="s">
        <v>227</v>
      </c>
      <c r="J6" s="1" t="s">
        <v>819</v>
      </c>
      <c r="K6" s="1"/>
      <c r="L6" s="1" t="s">
        <v>360</v>
      </c>
      <c r="M6" s="1" t="s">
        <v>360</v>
      </c>
      <c r="N6" s="2" t="s">
        <v>360</v>
      </c>
      <c r="O6" s="1" t="s">
        <v>537</v>
      </c>
      <c r="P6" s="1">
        <v>8301139143</v>
      </c>
      <c r="Q6" s="6">
        <v>25896363.5</v>
      </c>
      <c r="R6" s="1">
        <v>37320</v>
      </c>
      <c r="S6" s="1">
        <v>0</v>
      </c>
      <c r="T6" s="6">
        <v>0</v>
      </c>
      <c r="U6" s="6">
        <f t="shared" si="0"/>
        <v>25896363.5</v>
      </c>
      <c r="V6" s="13">
        <v>25896362.809999999</v>
      </c>
      <c r="W6" s="13">
        <f t="shared" si="1"/>
        <v>25896362.809999999</v>
      </c>
      <c r="X6" s="23">
        <f t="shared" si="2"/>
        <v>0.99999997335533231</v>
      </c>
      <c r="Y6" s="13">
        <f t="shared" si="3"/>
        <v>0.69000000134110451</v>
      </c>
      <c r="Z6" s="46">
        <f t="shared" si="4"/>
        <v>0.69000000134110451</v>
      </c>
      <c r="AA6" s="2">
        <v>43923</v>
      </c>
      <c r="AB6" s="2">
        <v>44163</v>
      </c>
      <c r="AC6" s="2">
        <v>44194</v>
      </c>
      <c r="AD6" s="1"/>
      <c r="AE6" s="1"/>
      <c r="AF6" s="1" t="s">
        <v>605</v>
      </c>
      <c r="AG6" s="1" t="s">
        <v>429</v>
      </c>
      <c r="AH6" s="1">
        <v>71319321</v>
      </c>
      <c r="AI6" s="1" t="s">
        <v>430</v>
      </c>
      <c r="AJ6" s="2">
        <v>43923</v>
      </c>
      <c r="AK6" s="1" t="s">
        <v>418</v>
      </c>
      <c r="AL6" s="1" t="s">
        <v>418</v>
      </c>
      <c r="AM6" s="2" t="s">
        <v>418</v>
      </c>
      <c r="AN6" s="1" t="s">
        <v>418</v>
      </c>
      <c r="AO6" s="1" t="s">
        <v>418</v>
      </c>
      <c r="AP6" s="1" t="s">
        <v>418</v>
      </c>
      <c r="AQ6" s="1" t="s">
        <v>418</v>
      </c>
      <c r="AR6" s="1" t="s">
        <v>418</v>
      </c>
      <c r="AS6" s="1"/>
      <c r="AT6" s="23">
        <v>0.99987000000000004</v>
      </c>
      <c r="AU6" s="1">
        <v>4200029938</v>
      </c>
      <c r="AV6" s="1" t="s">
        <v>799</v>
      </c>
      <c r="AW6" s="1"/>
      <c r="AX6" s="7">
        <v>7120</v>
      </c>
      <c r="AY6" s="1" t="s">
        <v>685</v>
      </c>
      <c r="AZ6" s="1" t="s">
        <v>700</v>
      </c>
      <c r="BA6" s="7"/>
    </row>
    <row r="7" spans="1:54" s="19" customFormat="1" ht="156.75" x14ac:dyDescent="0.25">
      <c r="A7" s="1">
        <v>46829</v>
      </c>
      <c r="B7" s="2">
        <v>43923</v>
      </c>
      <c r="C7" s="1" t="s">
        <v>110</v>
      </c>
      <c r="D7" s="1" t="s">
        <v>116</v>
      </c>
      <c r="E7" s="15">
        <v>19489154</v>
      </c>
      <c r="F7" s="1" t="s">
        <v>374</v>
      </c>
      <c r="G7" s="4" t="s">
        <v>562</v>
      </c>
      <c r="H7" s="1" t="s">
        <v>490</v>
      </c>
      <c r="I7" s="1" t="s">
        <v>419</v>
      </c>
      <c r="J7" s="1" t="s">
        <v>818</v>
      </c>
      <c r="K7" s="1"/>
      <c r="L7" s="1" t="s">
        <v>360</v>
      </c>
      <c r="M7" s="1" t="s">
        <v>360</v>
      </c>
      <c r="N7" s="2" t="s">
        <v>360</v>
      </c>
      <c r="O7" s="1" t="s">
        <v>538</v>
      </c>
      <c r="P7" s="1">
        <v>830006800</v>
      </c>
      <c r="Q7" s="6">
        <v>2582300</v>
      </c>
      <c r="R7" s="1">
        <v>37620</v>
      </c>
      <c r="S7" s="1">
        <v>0</v>
      </c>
      <c r="T7" s="6">
        <v>0</v>
      </c>
      <c r="U7" s="6">
        <f t="shared" si="0"/>
        <v>2582300</v>
      </c>
      <c r="V7" s="13">
        <v>2582300</v>
      </c>
      <c r="W7" s="13">
        <f t="shared" si="1"/>
        <v>2582300</v>
      </c>
      <c r="X7" s="23">
        <f t="shared" si="2"/>
        <v>1</v>
      </c>
      <c r="Y7" s="13">
        <f t="shared" si="3"/>
        <v>0</v>
      </c>
      <c r="Z7" s="46">
        <f t="shared" si="4"/>
        <v>0</v>
      </c>
      <c r="AA7" s="2">
        <v>43923</v>
      </c>
      <c r="AB7" s="2">
        <v>44163</v>
      </c>
      <c r="AC7" s="2">
        <v>44036</v>
      </c>
      <c r="AD7" s="1"/>
      <c r="AE7" s="1"/>
      <c r="AF7" s="1" t="s">
        <v>605</v>
      </c>
      <c r="AG7" s="1" t="s">
        <v>429</v>
      </c>
      <c r="AH7" s="1">
        <v>71319321</v>
      </c>
      <c r="AI7" s="1" t="s">
        <v>430</v>
      </c>
      <c r="AJ7" s="2">
        <v>43923</v>
      </c>
      <c r="AK7" s="1" t="s">
        <v>418</v>
      </c>
      <c r="AL7" s="1" t="s">
        <v>418</v>
      </c>
      <c r="AM7" s="2" t="s">
        <v>418</v>
      </c>
      <c r="AN7" s="1" t="s">
        <v>418</v>
      </c>
      <c r="AO7" s="1" t="s">
        <v>418</v>
      </c>
      <c r="AP7" s="1" t="s">
        <v>418</v>
      </c>
      <c r="AQ7" s="1" t="s">
        <v>418</v>
      </c>
      <c r="AR7" s="1" t="s">
        <v>418</v>
      </c>
      <c r="AS7" s="1"/>
      <c r="AT7" s="23">
        <v>0.99987000000000004</v>
      </c>
      <c r="AU7" s="1">
        <v>4200029946</v>
      </c>
      <c r="AV7" s="1" t="s">
        <v>605</v>
      </c>
      <c r="AW7" s="1"/>
      <c r="AX7" s="7">
        <v>7120</v>
      </c>
      <c r="AY7" s="1" t="s">
        <v>685</v>
      </c>
      <c r="AZ7" s="1" t="s">
        <v>700</v>
      </c>
      <c r="BA7" s="7"/>
    </row>
    <row r="8" spans="1:54" s="19" customFormat="1" ht="156.75" x14ac:dyDescent="0.25">
      <c r="A8" s="1">
        <v>46830</v>
      </c>
      <c r="B8" s="2">
        <v>43923</v>
      </c>
      <c r="C8" s="1" t="s">
        <v>110</v>
      </c>
      <c r="D8" s="1" t="s">
        <v>116</v>
      </c>
      <c r="E8" s="15">
        <v>19489154</v>
      </c>
      <c r="F8" s="1" t="s">
        <v>376</v>
      </c>
      <c r="G8" s="4" t="s">
        <v>562</v>
      </c>
      <c r="H8" s="1" t="s">
        <v>490</v>
      </c>
      <c r="I8" s="1" t="s">
        <v>421</v>
      </c>
      <c r="J8" s="1" t="s">
        <v>814</v>
      </c>
      <c r="K8" s="1"/>
      <c r="L8" s="1" t="s">
        <v>360</v>
      </c>
      <c r="M8" s="1" t="s">
        <v>360</v>
      </c>
      <c r="N8" s="2" t="s">
        <v>360</v>
      </c>
      <c r="O8" s="1" t="s">
        <v>539</v>
      </c>
      <c r="P8" s="1">
        <v>830073623</v>
      </c>
      <c r="Q8" s="6">
        <v>4267103.1900000004</v>
      </c>
      <c r="R8" s="1">
        <v>37420</v>
      </c>
      <c r="S8" s="1">
        <v>0</v>
      </c>
      <c r="T8" s="6">
        <v>0</v>
      </c>
      <c r="U8" s="6">
        <f t="shared" si="0"/>
        <v>4267103.1900000004</v>
      </c>
      <c r="V8" s="13">
        <v>4267103.1900000004</v>
      </c>
      <c r="W8" s="13">
        <f t="shared" si="1"/>
        <v>4267103.1900000004</v>
      </c>
      <c r="X8" s="23">
        <f t="shared" si="2"/>
        <v>1</v>
      </c>
      <c r="Y8" s="13">
        <f t="shared" si="3"/>
        <v>0</v>
      </c>
      <c r="Z8" s="46">
        <f t="shared" si="4"/>
        <v>0</v>
      </c>
      <c r="AA8" s="2">
        <v>43923</v>
      </c>
      <c r="AB8" s="2">
        <v>44163</v>
      </c>
      <c r="AC8" s="2">
        <v>44036</v>
      </c>
      <c r="AD8" s="1"/>
      <c r="AE8" s="1"/>
      <c r="AF8" s="1" t="s">
        <v>605</v>
      </c>
      <c r="AG8" s="1" t="s">
        <v>429</v>
      </c>
      <c r="AH8" s="1">
        <v>71319321</v>
      </c>
      <c r="AI8" s="1" t="s">
        <v>430</v>
      </c>
      <c r="AJ8" s="2">
        <v>43923</v>
      </c>
      <c r="AK8" s="1" t="s">
        <v>418</v>
      </c>
      <c r="AL8" s="1" t="s">
        <v>418</v>
      </c>
      <c r="AM8" s="2" t="s">
        <v>418</v>
      </c>
      <c r="AN8" s="1" t="s">
        <v>418</v>
      </c>
      <c r="AO8" s="1" t="s">
        <v>418</v>
      </c>
      <c r="AP8" s="1" t="s">
        <v>418</v>
      </c>
      <c r="AQ8" s="1" t="s">
        <v>418</v>
      </c>
      <c r="AR8" s="1" t="s">
        <v>418</v>
      </c>
      <c r="AS8" s="1"/>
      <c r="AT8" s="23">
        <v>0.99987000000000004</v>
      </c>
      <c r="AU8" s="1">
        <v>4200029949</v>
      </c>
      <c r="AV8" s="1" t="s">
        <v>605</v>
      </c>
      <c r="AW8" s="1"/>
      <c r="AX8" s="7">
        <v>7120</v>
      </c>
      <c r="AY8" s="1" t="s">
        <v>685</v>
      </c>
      <c r="AZ8" s="1" t="s">
        <v>700</v>
      </c>
      <c r="BA8" s="7"/>
    </row>
    <row r="9" spans="1:54" s="19" customFormat="1" ht="156.75" x14ac:dyDescent="0.25">
      <c r="A9" s="1">
        <v>47169</v>
      </c>
      <c r="B9" s="2">
        <v>43935</v>
      </c>
      <c r="C9" s="1" t="s">
        <v>110</v>
      </c>
      <c r="D9" s="1" t="s">
        <v>116</v>
      </c>
      <c r="E9" s="15">
        <v>19489154</v>
      </c>
      <c r="F9" s="1" t="s">
        <v>375</v>
      </c>
      <c r="G9" s="4" t="s">
        <v>562</v>
      </c>
      <c r="H9" s="1" t="s">
        <v>490</v>
      </c>
      <c r="I9" s="1" t="s">
        <v>503</v>
      </c>
      <c r="J9" s="1" t="s">
        <v>820</v>
      </c>
      <c r="K9" s="1"/>
      <c r="L9" s="1" t="s">
        <v>360</v>
      </c>
      <c r="M9" s="1" t="s">
        <v>360</v>
      </c>
      <c r="N9" s="2" t="s">
        <v>360</v>
      </c>
      <c r="O9" s="1" t="s">
        <v>528</v>
      </c>
      <c r="P9" s="1">
        <v>811021363</v>
      </c>
      <c r="Q9" s="6">
        <v>23086943.84</v>
      </c>
      <c r="R9" s="1">
        <v>39020</v>
      </c>
      <c r="S9" s="2">
        <v>43936</v>
      </c>
      <c r="T9" s="6">
        <v>9162418.1600000001</v>
      </c>
      <c r="U9" s="6">
        <f t="shared" si="0"/>
        <v>32249362</v>
      </c>
      <c r="V9" s="13">
        <v>32240791.59</v>
      </c>
      <c r="W9" s="13">
        <f t="shared" si="1"/>
        <v>32240791.59</v>
      </c>
      <c r="X9" s="23">
        <f t="shared" si="2"/>
        <v>0.99973424559530821</v>
      </c>
      <c r="Y9" s="13">
        <f t="shared" si="3"/>
        <v>8570.410000000149</v>
      </c>
      <c r="Z9" s="46">
        <f t="shared" si="4"/>
        <v>8570.410000000149</v>
      </c>
      <c r="AA9" s="2">
        <v>43935</v>
      </c>
      <c r="AB9" s="2">
        <v>44163</v>
      </c>
      <c r="AC9" s="2">
        <v>44172</v>
      </c>
      <c r="AD9" s="1"/>
      <c r="AE9" s="1"/>
      <c r="AF9" s="1" t="s">
        <v>605</v>
      </c>
      <c r="AG9" s="1" t="s">
        <v>429</v>
      </c>
      <c r="AH9" s="1">
        <v>71319321</v>
      </c>
      <c r="AI9" s="1" t="s">
        <v>430</v>
      </c>
      <c r="AJ9" s="2">
        <v>43935</v>
      </c>
      <c r="AK9" s="1" t="s">
        <v>418</v>
      </c>
      <c r="AL9" s="1" t="s">
        <v>418</v>
      </c>
      <c r="AM9" s="2" t="s">
        <v>418</v>
      </c>
      <c r="AN9" s="1" t="s">
        <v>418</v>
      </c>
      <c r="AO9" s="1" t="s">
        <v>418</v>
      </c>
      <c r="AP9" s="1" t="s">
        <v>418</v>
      </c>
      <c r="AQ9" s="1" t="s">
        <v>418</v>
      </c>
      <c r="AR9" s="1" t="s">
        <v>418</v>
      </c>
      <c r="AS9" s="1"/>
      <c r="AT9" s="23">
        <v>0.99987000000000004</v>
      </c>
      <c r="AU9" s="1">
        <v>4200029951</v>
      </c>
      <c r="AV9" s="1" t="s">
        <v>720</v>
      </c>
      <c r="AW9" s="1"/>
      <c r="AX9" s="7">
        <v>7120</v>
      </c>
      <c r="AY9" s="1" t="s">
        <v>685</v>
      </c>
      <c r="AZ9" s="1" t="s">
        <v>700</v>
      </c>
      <c r="BA9" s="7"/>
    </row>
    <row r="10" spans="1:54" s="19" customFormat="1" ht="270.75" x14ac:dyDescent="0.25">
      <c r="A10" s="1">
        <v>45763</v>
      </c>
      <c r="B10" s="2">
        <v>43894</v>
      </c>
      <c r="C10" s="1" t="s">
        <v>109</v>
      </c>
      <c r="D10" s="1" t="s">
        <v>116</v>
      </c>
      <c r="E10" s="15">
        <v>19489154</v>
      </c>
      <c r="F10" s="1" t="s">
        <v>172</v>
      </c>
      <c r="G10" s="4" t="s">
        <v>562</v>
      </c>
      <c r="H10" s="1" t="s">
        <v>490</v>
      </c>
      <c r="I10" s="1" t="s">
        <v>491</v>
      </c>
      <c r="J10" s="1" t="s">
        <v>820</v>
      </c>
      <c r="K10" s="1"/>
      <c r="L10" s="1" t="s">
        <v>302</v>
      </c>
      <c r="M10" s="1" t="s">
        <v>303</v>
      </c>
      <c r="N10" s="2">
        <v>43918</v>
      </c>
      <c r="O10" s="1" t="s">
        <v>484</v>
      </c>
      <c r="P10" s="1">
        <v>8050189051</v>
      </c>
      <c r="Q10" s="6">
        <v>358511.65</v>
      </c>
      <c r="R10" s="1">
        <v>21920</v>
      </c>
      <c r="S10" s="1">
        <v>0</v>
      </c>
      <c r="T10" s="6">
        <v>0</v>
      </c>
      <c r="U10" s="6">
        <f t="shared" si="0"/>
        <v>358511.65</v>
      </c>
      <c r="V10" s="13">
        <v>358511.64</v>
      </c>
      <c r="W10" s="13">
        <f t="shared" si="1"/>
        <v>358511.64</v>
      </c>
      <c r="X10" s="23">
        <f t="shared" si="2"/>
        <v>0.99999997210690361</v>
      </c>
      <c r="Y10" s="13">
        <f t="shared" si="3"/>
        <v>1.0000000009313226E-2</v>
      </c>
      <c r="Z10" s="46">
        <f t="shared" si="4"/>
        <v>1.0000000009313226E-2</v>
      </c>
      <c r="AA10" s="2">
        <v>43894</v>
      </c>
      <c r="AB10" s="2">
        <v>44012</v>
      </c>
      <c r="AC10" s="2">
        <v>44036</v>
      </c>
      <c r="AD10" s="1"/>
      <c r="AE10" s="1"/>
      <c r="AF10" s="1" t="s">
        <v>605</v>
      </c>
      <c r="AG10" s="1" t="s">
        <v>428</v>
      </c>
      <c r="AH10" s="1">
        <v>43211743</v>
      </c>
      <c r="AI10" s="1" t="s">
        <v>361</v>
      </c>
      <c r="AJ10" s="2">
        <v>43894</v>
      </c>
      <c r="AK10" s="1" t="s">
        <v>497</v>
      </c>
      <c r="AL10" s="1" t="s">
        <v>497</v>
      </c>
      <c r="AM10" s="1" t="s">
        <v>497</v>
      </c>
      <c r="AN10" s="1" t="s">
        <v>497</v>
      </c>
      <c r="AO10" s="1" t="s">
        <v>497</v>
      </c>
      <c r="AP10" s="1" t="s">
        <v>497</v>
      </c>
      <c r="AQ10" s="1" t="s">
        <v>497</v>
      </c>
      <c r="AR10" s="1" t="s">
        <v>497</v>
      </c>
      <c r="AS10" s="1"/>
      <c r="AT10" s="23">
        <v>0.99987000000000004</v>
      </c>
      <c r="AU10" s="1">
        <v>4200029092</v>
      </c>
      <c r="AV10" s="1" t="s">
        <v>605</v>
      </c>
      <c r="AW10" s="1"/>
      <c r="AX10" s="7">
        <v>6620</v>
      </c>
      <c r="AY10" s="1" t="s">
        <v>685</v>
      </c>
      <c r="AZ10" s="1" t="s">
        <v>700</v>
      </c>
      <c r="BA10" s="7"/>
    </row>
    <row r="11" spans="1:54" s="1" customFormat="1" ht="114" x14ac:dyDescent="0.25">
      <c r="A11" s="1" t="s">
        <v>117</v>
      </c>
      <c r="B11" s="2">
        <v>43857</v>
      </c>
      <c r="C11" s="1" t="s">
        <v>109</v>
      </c>
      <c r="D11" s="1" t="s">
        <v>116</v>
      </c>
      <c r="E11" s="15">
        <v>19489154</v>
      </c>
      <c r="F11" s="1" t="s">
        <v>149</v>
      </c>
      <c r="G11" s="1" t="s">
        <v>72</v>
      </c>
      <c r="H11" s="1" t="s">
        <v>298</v>
      </c>
      <c r="I11" s="1" t="s">
        <v>117</v>
      </c>
      <c r="J11" s="1" t="s">
        <v>801</v>
      </c>
      <c r="L11" s="1" t="s">
        <v>302</v>
      </c>
      <c r="M11" s="1" t="s">
        <v>303</v>
      </c>
      <c r="N11" s="2">
        <v>43918</v>
      </c>
      <c r="O11" s="1" t="s">
        <v>286</v>
      </c>
      <c r="P11" s="1">
        <v>9007125294</v>
      </c>
      <c r="Q11" s="6">
        <v>30000000</v>
      </c>
      <c r="R11" s="1">
        <v>8920</v>
      </c>
      <c r="S11" s="1">
        <v>0</v>
      </c>
      <c r="T11" s="6">
        <v>0</v>
      </c>
      <c r="U11" s="6">
        <f t="shared" si="0"/>
        <v>30000000</v>
      </c>
      <c r="V11" s="13">
        <v>29996100</v>
      </c>
      <c r="W11" s="13">
        <f t="shared" si="1"/>
        <v>29996100</v>
      </c>
      <c r="X11" s="23">
        <f t="shared" si="2"/>
        <v>0.99987000000000004</v>
      </c>
      <c r="Y11" s="13">
        <f t="shared" si="3"/>
        <v>3900</v>
      </c>
      <c r="Z11" s="6">
        <v>3900</v>
      </c>
      <c r="AA11" s="2">
        <v>43858</v>
      </c>
      <c r="AB11" s="2">
        <v>43889</v>
      </c>
      <c r="AC11" s="2">
        <v>43963</v>
      </c>
      <c r="AD11" s="1">
        <v>0</v>
      </c>
      <c r="AE11" s="1">
        <v>0</v>
      </c>
      <c r="AF11" s="1" t="s">
        <v>605</v>
      </c>
      <c r="AG11" s="1" t="s">
        <v>307</v>
      </c>
      <c r="AH11" s="1">
        <v>1040356604</v>
      </c>
      <c r="AI11" s="1" t="s">
        <v>361</v>
      </c>
      <c r="AJ11" s="2">
        <v>43857</v>
      </c>
      <c r="AK11" s="1" t="s">
        <v>353</v>
      </c>
      <c r="AL11" s="1" t="s">
        <v>312</v>
      </c>
      <c r="AM11" s="2">
        <v>43857</v>
      </c>
      <c r="AN11" s="1" t="s">
        <v>310</v>
      </c>
      <c r="AO11" s="1" t="s">
        <v>311</v>
      </c>
      <c r="AP11" s="1" t="s">
        <v>312</v>
      </c>
      <c r="AQ11" s="1" t="s">
        <v>313</v>
      </c>
      <c r="AR11" s="1" t="s">
        <v>314</v>
      </c>
      <c r="AT11" s="23">
        <v>0.99987000000000004</v>
      </c>
      <c r="AU11" s="1">
        <v>5100004076</v>
      </c>
      <c r="AV11" s="1" t="s">
        <v>721</v>
      </c>
      <c r="AW11" s="1" t="s">
        <v>360</v>
      </c>
      <c r="AX11" s="7">
        <v>2220</v>
      </c>
      <c r="AY11" s="1" t="s">
        <v>685</v>
      </c>
      <c r="AZ11" s="1" t="s">
        <v>686</v>
      </c>
      <c r="BB11" s="41"/>
    </row>
    <row r="12" spans="1:54" s="19" customFormat="1" ht="114" x14ac:dyDescent="0.25">
      <c r="A12" s="1" t="s">
        <v>118</v>
      </c>
      <c r="B12" s="2">
        <v>43857</v>
      </c>
      <c r="C12" s="1" t="s">
        <v>110</v>
      </c>
      <c r="D12" s="1" t="s">
        <v>116</v>
      </c>
      <c r="E12" s="15">
        <v>19489154</v>
      </c>
      <c r="F12" s="4" t="s">
        <v>150</v>
      </c>
      <c r="G12" s="1" t="s">
        <v>72</v>
      </c>
      <c r="H12" s="1" t="s">
        <v>298</v>
      </c>
      <c r="I12" s="1" t="s">
        <v>118</v>
      </c>
      <c r="J12" s="1" t="s">
        <v>801</v>
      </c>
      <c r="K12" s="1"/>
      <c r="L12" s="1" t="s">
        <v>302</v>
      </c>
      <c r="M12" s="1" t="s">
        <v>303</v>
      </c>
      <c r="N12" s="2">
        <v>43918</v>
      </c>
      <c r="O12" s="1" t="s">
        <v>286</v>
      </c>
      <c r="P12" s="1">
        <v>9007125294</v>
      </c>
      <c r="Q12" s="6">
        <v>50000000</v>
      </c>
      <c r="R12" s="1">
        <v>9020</v>
      </c>
      <c r="S12" s="1">
        <v>0</v>
      </c>
      <c r="T12" s="6">
        <v>0</v>
      </c>
      <c r="U12" s="6">
        <f t="shared" si="0"/>
        <v>50000000</v>
      </c>
      <c r="V12" s="13">
        <v>49999200</v>
      </c>
      <c r="W12" s="13">
        <f t="shared" si="1"/>
        <v>49999200</v>
      </c>
      <c r="X12" s="23">
        <f t="shared" si="2"/>
        <v>0.99998399999999998</v>
      </c>
      <c r="Y12" s="13">
        <f t="shared" si="3"/>
        <v>800</v>
      </c>
      <c r="Z12" s="6">
        <v>800</v>
      </c>
      <c r="AA12" s="2">
        <v>43858</v>
      </c>
      <c r="AB12" s="2">
        <v>43889</v>
      </c>
      <c r="AC12" s="2">
        <v>43963</v>
      </c>
      <c r="AD12" s="1">
        <v>0</v>
      </c>
      <c r="AE12" s="1">
        <v>0</v>
      </c>
      <c r="AF12" s="1" t="s">
        <v>605</v>
      </c>
      <c r="AG12" s="1" t="s">
        <v>307</v>
      </c>
      <c r="AH12" s="1">
        <v>1040356604</v>
      </c>
      <c r="AI12" s="1" t="s">
        <v>361</v>
      </c>
      <c r="AJ12" s="2">
        <v>43857</v>
      </c>
      <c r="AK12" s="1" t="s">
        <v>353</v>
      </c>
      <c r="AL12" s="1" t="s">
        <v>312</v>
      </c>
      <c r="AM12" s="2">
        <v>43857</v>
      </c>
      <c r="AN12" s="1" t="s">
        <v>310</v>
      </c>
      <c r="AO12" s="1" t="s">
        <v>315</v>
      </c>
      <c r="AP12" s="1" t="s">
        <v>312</v>
      </c>
      <c r="AQ12" s="1" t="s">
        <v>316</v>
      </c>
      <c r="AR12" s="1" t="s">
        <v>317</v>
      </c>
      <c r="AS12" s="1"/>
      <c r="AT12" s="23">
        <v>0.99987000000000004</v>
      </c>
      <c r="AU12" s="1">
        <v>5100004077</v>
      </c>
      <c r="AV12" s="1" t="s">
        <v>721</v>
      </c>
      <c r="AW12" s="1" t="s">
        <v>360</v>
      </c>
      <c r="AX12" s="7">
        <v>2320</v>
      </c>
      <c r="AY12" s="1" t="s">
        <v>685</v>
      </c>
      <c r="AZ12" s="1" t="s">
        <v>686</v>
      </c>
      <c r="BA12" s="7"/>
    </row>
    <row r="13" spans="1:54" s="19" customFormat="1" ht="156.75" x14ac:dyDescent="0.25">
      <c r="A13" s="49" t="s">
        <v>119</v>
      </c>
      <c r="B13" s="2">
        <v>43864</v>
      </c>
      <c r="C13" s="1" t="s">
        <v>109</v>
      </c>
      <c r="D13" s="1" t="s">
        <v>116</v>
      </c>
      <c r="E13" s="15">
        <v>19489154</v>
      </c>
      <c r="F13" s="4" t="s">
        <v>151</v>
      </c>
      <c r="G13" s="4" t="s">
        <v>561</v>
      </c>
      <c r="H13" s="1" t="s">
        <v>298</v>
      </c>
      <c r="I13" s="1" t="s">
        <v>130</v>
      </c>
      <c r="J13" s="1" t="s">
        <v>805</v>
      </c>
      <c r="K13" s="1" t="s">
        <v>803</v>
      </c>
      <c r="L13" s="1" t="s">
        <v>302</v>
      </c>
      <c r="M13" s="1" t="s">
        <v>303</v>
      </c>
      <c r="N13" s="2">
        <v>43918</v>
      </c>
      <c r="O13" s="1" t="s">
        <v>287</v>
      </c>
      <c r="P13" s="1">
        <v>217885640</v>
      </c>
      <c r="Q13" s="6">
        <v>400000000</v>
      </c>
      <c r="R13" s="1">
        <v>9120</v>
      </c>
      <c r="S13" s="2" t="s">
        <v>712</v>
      </c>
      <c r="T13" s="6">
        <v>160000000</v>
      </c>
      <c r="U13" s="6">
        <f t="shared" si="0"/>
        <v>560000000</v>
      </c>
      <c r="V13" s="13">
        <v>430000000</v>
      </c>
      <c r="W13" s="13">
        <v>408908100</v>
      </c>
      <c r="X13" s="23">
        <f t="shared" si="2"/>
        <v>0.7678571428571429</v>
      </c>
      <c r="Y13" s="13">
        <f t="shared" si="3"/>
        <v>130000000</v>
      </c>
      <c r="Z13" s="23"/>
      <c r="AA13" s="2">
        <v>43866</v>
      </c>
      <c r="AB13" s="2">
        <v>44165</v>
      </c>
      <c r="AC13" s="2">
        <v>44346</v>
      </c>
      <c r="AD13" s="2" t="s">
        <v>712</v>
      </c>
      <c r="AE13" s="2" t="s">
        <v>713</v>
      </c>
      <c r="AF13" s="1" t="s">
        <v>754</v>
      </c>
      <c r="AG13" s="1" t="s">
        <v>307</v>
      </c>
      <c r="AH13" s="1">
        <v>1040356604</v>
      </c>
      <c r="AI13" s="1" t="s">
        <v>361</v>
      </c>
      <c r="AJ13" s="2">
        <v>43864</v>
      </c>
      <c r="AK13" s="1" t="s">
        <v>353</v>
      </c>
      <c r="AL13" s="1" t="s">
        <v>312</v>
      </c>
      <c r="AM13" s="2">
        <v>43866</v>
      </c>
      <c r="AN13" s="1" t="s">
        <v>318</v>
      </c>
      <c r="AO13" s="1" t="s">
        <v>319</v>
      </c>
      <c r="AP13" s="1" t="s">
        <v>312</v>
      </c>
      <c r="AQ13" s="1" t="s">
        <v>320</v>
      </c>
      <c r="AR13" s="1" t="s">
        <v>321</v>
      </c>
      <c r="AS13" s="1"/>
      <c r="AT13" s="23">
        <v>0.99987000000000004</v>
      </c>
      <c r="AU13" s="1">
        <v>5100004094</v>
      </c>
      <c r="AV13" s="1" t="s">
        <v>735</v>
      </c>
      <c r="AW13" s="1" t="s">
        <v>360</v>
      </c>
      <c r="AX13" s="7">
        <v>2620</v>
      </c>
      <c r="AY13" s="7" t="s">
        <v>685</v>
      </c>
      <c r="AZ13" s="1" t="s">
        <v>686</v>
      </c>
      <c r="BA13" s="7" t="s">
        <v>759</v>
      </c>
    </row>
    <row r="14" spans="1:54" s="19" customFormat="1" ht="85.5" x14ac:dyDescent="0.25">
      <c r="A14" s="1" t="s">
        <v>136</v>
      </c>
      <c r="B14" s="2">
        <v>43864</v>
      </c>
      <c r="C14" s="1" t="s">
        <v>110</v>
      </c>
      <c r="D14" s="1" t="s">
        <v>116</v>
      </c>
      <c r="E14" s="15">
        <v>19489154</v>
      </c>
      <c r="F14" s="4" t="s">
        <v>152</v>
      </c>
      <c r="G14" s="4" t="s">
        <v>561</v>
      </c>
      <c r="H14" s="1" t="s">
        <v>298</v>
      </c>
      <c r="I14" s="1" t="s">
        <v>131</v>
      </c>
      <c r="J14" s="1" t="s">
        <v>801</v>
      </c>
      <c r="K14" s="1"/>
      <c r="L14" s="1" t="s">
        <v>302</v>
      </c>
      <c r="M14" s="1" t="s">
        <v>303</v>
      </c>
      <c r="N14" s="2">
        <v>43918</v>
      </c>
      <c r="O14" s="1" t="s">
        <v>233</v>
      </c>
      <c r="P14" s="1">
        <v>432030238</v>
      </c>
      <c r="Q14" s="6">
        <v>310000000</v>
      </c>
      <c r="R14" s="1">
        <v>9420</v>
      </c>
      <c r="S14" s="2">
        <v>44130</v>
      </c>
      <c r="T14" s="6">
        <v>25000000</v>
      </c>
      <c r="U14" s="6">
        <f t="shared" si="0"/>
        <v>335000000</v>
      </c>
      <c r="V14" s="13">
        <v>334588400</v>
      </c>
      <c r="W14" s="13">
        <f t="shared" si="1"/>
        <v>334588400</v>
      </c>
      <c r="X14" s="23">
        <f t="shared" si="2"/>
        <v>0.99877134328358208</v>
      </c>
      <c r="Y14" s="13">
        <f t="shared" si="3"/>
        <v>411600</v>
      </c>
      <c r="Z14" s="46">
        <f>+Y14</f>
        <v>411600</v>
      </c>
      <c r="AA14" s="2">
        <v>43866</v>
      </c>
      <c r="AB14" s="2">
        <v>44165</v>
      </c>
      <c r="AC14" s="2">
        <v>44346</v>
      </c>
      <c r="AD14" s="1">
        <v>0</v>
      </c>
      <c r="AE14" s="1">
        <v>0</v>
      </c>
      <c r="AF14" s="1" t="s">
        <v>605</v>
      </c>
      <c r="AG14" s="1" t="s">
        <v>307</v>
      </c>
      <c r="AH14" s="1">
        <v>1040356604</v>
      </c>
      <c r="AI14" s="1" t="s">
        <v>361</v>
      </c>
      <c r="AJ14" s="2">
        <v>43864</v>
      </c>
      <c r="AK14" s="1" t="s">
        <v>353</v>
      </c>
      <c r="AL14" s="1" t="s">
        <v>312</v>
      </c>
      <c r="AM14" s="2">
        <v>43866</v>
      </c>
      <c r="AN14" s="1" t="s">
        <v>310</v>
      </c>
      <c r="AO14" s="1" t="s">
        <v>322</v>
      </c>
      <c r="AP14" s="1" t="s">
        <v>312</v>
      </c>
      <c r="AQ14" s="1" t="s">
        <v>323</v>
      </c>
      <c r="AR14" s="1" t="s">
        <v>324</v>
      </c>
      <c r="AS14" s="1"/>
      <c r="AT14" s="23">
        <v>0.99987000000000004</v>
      </c>
      <c r="AU14" s="1">
        <v>5100004092</v>
      </c>
      <c r="AV14" s="1" t="s">
        <v>722</v>
      </c>
      <c r="AW14" s="1" t="s">
        <v>360</v>
      </c>
      <c r="AX14" s="7">
        <v>2820</v>
      </c>
      <c r="AY14" s="1" t="s">
        <v>685</v>
      </c>
      <c r="AZ14" s="1" t="s">
        <v>687</v>
      </c>
      <c r="BA14" s="7"/>
    </row>
    <row r="15" spans="1:54" s="19" customFormat="1" ht="156.75" x14ac:dyDescent="0.25">
      <c r="A15" s="1" t="s">
        <v>120</v>
      </c>
      <c r="B15" s="2">
        <v>43864</v>
      </c>
      <c r="C15" s="1" t="s">
        <v>110</v>
      </c>
      <c r="D15" s="1" t="s">
        <v>116</v>
      </c>
      <c r="E15" s="15">
        <v>19489154</v>
      </c>
      <c r="F15" s="4" t="s">
        <v>153</v>
      </c>
      <c r="G15" s="4" t="s">
        <v>561</v>
      </c>
      <c r="H15" s="1" t="s">
        <v>298</v>
      </c>
      <c r="I15" s="1" t="s">
        <v>132</v>
      </c>
      <c r="J15" s="1" t="s">
        <v>805</v>
      </c>
      <c r="K15" s="1" t="s">
        <v>803</v>
      </c>
      <c r="L15" s="1" t="s">
        <v>302</v>
      </c>
      <c r="M15" s="1" t="s">
        <v>303</v>
      </c>
      <c r="N15" s="2">
        <v>43918</v>
      </c>
      <c r="O15" s="1" t="s">
        <v>288</v>
      </c>
      <c r="P15" s="1">
        <v>416878683</v>
      </c>
      <c r="Q15" s="6">
        <v>220000000</v>
      </c>
      <c r="R15" s="1">
        <v>9520</v>
      </c>
      <c r="S15" s="2" t="s">
        <v>712</v>
      </c>
      <c r="T15" s="6">
        <v>70000000</v>
      </c>
      <c r="U15" s="6">
        <f t="shared" si="0"/>
        <v>290000000</v>
      </c>
      <c r="V15" s="13">
        <v>240000000</v>
      </c>
      <c r="W15" s="13">
        <f t="shared" si="1"/>
        <v>240000000</v>
      </c>
      <c r="X15" s="23">
        <f t="shared" si="2"/>
        <v>0.82758620689655171</v>
      </c>
      <c r="Y15" s="13">
        <f t="shared" si="3"/>
        <v>50000000</v>
      </c>
      <c r="Z15" s="23"/>
      <c r="AA15" s="2">
        <v>43868</v>
      </c>
      <c r="AB15" s="2">
        <v>44165</v>
      </c>
      <c r="AC15" s="2">
        <v>44346</v>
      </c>
      <c r="AD15" s="2" t="s">
        <v>712</v>
      </c>
      <c r="AE15" s="2" t="s">
        <v>713</v>
      </c>
      <c r="AF15" s="1" t="s">
        <v>754</v>
      </c>
      <c r="AG15" s="1" t="s">
        <v>307</v>
      </c>
      <c r="AH15" s="1">
        <v>1040356604</v>
      </c>
      <c r="AI15" s="1" t="s">
        <v>361</v>
      </c>
      <c r="AJ15" s="2">
        <v>43864</v>
      </c>
      <c r="AK15" s="1" t="s">
        <v>353</v>
      </c>
      <c r="AL15" s="1" t="s">
        <v>312</v>
      </c>
      <c r="AM15" s="2">
        <v>43867</v>
      </c>
      <c r="AN15" s="1" t="s">
        <v>318</v>
      </c>
      <c r="AO15" s="1" t="s">
        <v>325</v>
      </c>
      <c r="AP15" s="1" t="s">
        <v>312</v>
      </c>
      <c r="AQ15" s="1" t="s">
        <v>323</v>
      </c>
      <c r="AR15" s="1" t="s">
        <v>326</v>
      </c>
      <c r="AS15" s="1"/>
      <c r="AT15" s="23">
        <v>0.99987000000000004</v>
      </c>
      <c r="AU15" s="1">
        <v>5100004099</v>
      </c>
      <c r="AV15" s="1" t="s">
        <v>736</v>
      </c>
      <c r="AW15" s="1" t="s">
        <v>360</v>
      </c>
      <c r="AX15" s="7">
        <v>3020</v>
      </c>
      <c r="AY15" s="7" t="s">
        <v>689</v>
      </c>
      <c r="AZ15" s="1" t="s">
        <v>688</v>
      </c>
      <c r="BA15" s="7"/>
    </row>
    <row r="16" spans="1:54" s="19" customFormat="1" ht="156.75" x14ac:dyDescent="0.25">
      <c r="A16" s="1" t="s">
        <v>222</v>
      </c>
      <c r="B16" s="2">
        <v>43864</v>
      </c>
      <c r="C16" s="1" t="s">
        <v>110</v>
      </c>
      <c r="D16" s="1" t="s">
        <v>116</v>
      </c>
      <c r="E16" s="15">
        <v>19489154</v>
      </c>
      <c r="F16" s="4" t="s">
        <v>154</v>
      </c>
      <c r="G16" s="4" t="s">
        <v>561</v>
      </c>
      <c r="H16" s="1" t="s">
        <v>298</v>
      </c>
      <c r="I16" s="1" t="s">
        <v>133</v>
      </c>
      <c r="J16" s="1" t="s">
        <v>805</v>
      </c>
      <c r="K16" s="1" t="s">
        <v>803</v>
      </c>
      <c r="L16" s="1" t="s">
        <v>302</v>
      </c>
      <c r="M16" s="1" t="s">
        <v>303</v>
      </c>
      <c r="N16" s="2">
        <v>43918</v>
      </c>
      <c r="O16" s="1" t="s">
        <v>287</v>
      </c>
      <c r="P16" s="1">
        <v>217885640</v>
      </c>
      <c r="Q16" s="6">
        <v>110997857</v>
      </c>
      <c r="R16" s="1">
        <v>9320</v>
      </c>
      <c r="S16" s="2" t="s">
        <v>714</v>
      </c>
      <c r="T16" s="6">
        <v>55000000</v>
      </c>
      <c r="U16" s="6">
        <f t="shared" si="0"/>
        <v>165997857</v>
      </c>
      <c r="V16" s="13">
        <v>127997857</v>
      </c>
      <c r="W16" s="13">
        <f t="shared" si="1"/>
        <v>127997857</v>
      </c>
      <c r="X16" s="23">
        <f t="shared" si="2"/>
        <v>0.7710813820927821</v>
      </c>
      <c r="Y16" s="13">
        <f t="shared" si="3"/>
        <v>38000000</v>
      </c>
      <c r="Z16" s="23"/>
      <c r="AA16" s="2">
        <v>43866</v>
      </c>
      <c r="AB16" s="2">
        <v>44165</v>
      </c>
      <c r="AC16" s="2">
        <v>44346</v>
      </c>
      <c r="AD16" s="2" t="s">
        <v>714</v>
      </c>
      <c r="AE16" s="2" t="s">
        <v>713</v>
      </c>
      <c r="AF16" s="1" t="s">
        <v>754</v>
      </c>
      <c r="AG16" s="1" t="s">
        <v>307</v>
      </c>
      <c r="AH16" s="1">
        <v>1040356604</v>
      </c>
      <c r="AI16" s="1" t="s">
        <v>361</v>
      </c>
      <c r="AJ16" s="2">
        <v>43864</v>
      </c>
      <c r="AK16" s="1" t="s">
        <v>353</v>
      </c>
      <c r="AL16" s="1" t="s">
        <v>312</v>
      </c>
      <c r="AM16" s="2">
        <v>43866</v>
      </c>
      <c r="AN16" s="1" t="s">
        <v>318</v>
      </c>
      <c r="AO16" s="1" t="s">
        <v>327</v>
      </c>
      <c r="AP16" s="1" t="s">
        <v>312</v>
      </c>
      <c r="AQ16" s="1" t="s">
        <v>323</v>
      </c>
      <c r="AR16" s="1" t="s">
        <v>328</v>
      </c>
      <c r="AS16" s="1"/>
      <c r="AT16" s="23">
        <v>0.99987000000000004</v>
      </c>
      <c r="AU16" s="1">
        <v>5100004093</v>
      </c>
      <c r="AV16" s="1" t="s">
        <v>737</v>
      </c>
      <c r="AW16" s="1" t="s">
        <v>360</v>
      </c>
      <c r="AX16" s="7">
        <v>3120</v>
      </c>
      <c r="AY16" s="1" t="s">
        <v>685</v>
      </c>
      <c r="AZ16" s="1" t="s">
        <v>686</v>
      </c>
      <c r="BA16" s="7"/>
    </row>
    <row r="17" spans="1:53" s="19" customFormat="1" ht="156.75" x14ac:dyDescent="0.25">
      <c r="A17" s="1" t="s">
        <v>223</v>
      </c>
      <c r="B17" s="2">
        <v>43864</v>
      </c>
      <c r="C17" s="1" t="s">
        <v>110</v>
      </c>
      <c r="D17" s="1" t="s">
        <v>116</v>
      </c>
      <c r="E17" s="15">
        <v>19489154</v>
      </c>
      <c r="F17" s="4" t="s">
        <v>155</v>
      </c>
      <c r="G17" s="4" t="s">
        <v>561</v>
      </c>
      <c r="H17" s="1" t="s">
        <v>298</v>
      </c>
      <c r="I17" s="1" t="s">
        <v>134</v>
      </c>
      <c r="J17" s="1" t="s">
        <v>805</v>
      </c>
      <c r="K17" s="1" t="s">
        <v>803</v>
      </c>
      <c r="L17" s="1" t="s">
        <v>302</v>
      </c>
      <c r="M17" s="1" t="s">
        <v>303</v>
      </c>
      <c r="N17" s="2">
        <v>43918</v>
      </c>
      <c r="O17" s="1" t="s">
        <v>287</v>
      </c>
      <c r="P17" s="1">
        <v>217885640</v>
      </c>
      <c r="Q17" s="6">
        <v>340000000</v>
      </c>
      <c r="R17" s="1">
        <v>9620</v>
      </c>
      <c r="S17" s="2" t="s">
        <v>714</v>
      </c>
      <c r="T17" s="6">
        <f>113000000+57000000</f>
        <v>170000000</v>
      </c>
      <c r="U17" s="6">
        <f t="shared" si="0"/>
        <v>510000000</v>
      </c>
      <c r="V17" s="13">
        <v>453000000</v>
      </c>
      <c r="W17" s="13">
        <f t="shared" si="1"/>
        <v>453000000</v>
      </c>
      <c r="X17" s="23">
        <f t="shared" si="2"/>
        <v>0.88823529411764701</v>
      </c>
      <c r="Y17" s="13">
        <f t="shared" si="3"/>
        <v>57000000</v>
      </c>
      <c r="Z17" s="23"/>
      <c r="AA17" s="2">
        <v>43871</v>
      </c>
      <c r="AB17" s="2">
        <v>44165</v>
      </c>
      <c r="AC17" s="2">
        <v>44346</v>
      </c>
      <c r="AD17" s="2" t="s">
        <v>756</v>
      </c>
      <c r="AE17" s="2" t="s">
        <v>713</v>
      </c>
      <c r="AF17" s="1" t="s">
        <v>754</v>
      </c>
      <c r="AG17" s="1" t="s">
        <v>307</v>
      </c>
      <c r="AH17" s="1">
        <v>1040356604</v>
      </c>
      <c r="AI17" s="1" t="s">
        <v>361</v>
      </c>
      <c r="AJ17" s="2">
        <v>43864</v>
      </c>
      <c r="AK17" s="1" t="s">
        <v>353</v>
      </c>
      <c r="AL17" s="1" t="s">
        <v>312</v>
      </c>
      <c r="AM17" s="2">
        <v>43868</v>
      </c>
      <c r="AN17" s="1" t="s">
        <v>318</v>
      </c>
      <c r="AO17" s="1" t="s">
        <v>329</v>
      </c>
      <c r="AP17" s="1" t="s">
        <v>312</v>
      </c>
      <c r="AQ17" s="1" t="s">
        <v>323</v>
      </c>
      <c r="AR17" s="1" t="s">
        <v>330</v>
      </c>
      <c r="AS17" s="1"/>
      <c r="AT17" s="23">
        <v>0.99987000000000004</v>
      </c>
      <c r="AU17" s="1">
        <v>5100004107</v>
      </c>
      <c r="AV17" s="1" t="s">
        <v>738</v>
      </c>
      <c r="AW17" s="1" t="s">
        <v>360</v>
      </c>
      <c r="AX17" s="7">
        <v>2420</v>
      </c>
      <c r="AY17" s="1" t="s">
        <v>685</v>
      </c>
      <c r="AZ17" s="1" t="s">
        <v>686</v>
      </c>
      <c r="BA17" s="7"/>
    </row>
    <row r="18" spans="1:53" s="19" customFormat="1" ht="114" x14ac:dyDescent="0.25">
      <c r="A18" s="1" t="s">
        <v>121</v>
      </c>
      <c r="B18" s="2">
        <v>43864</v>
      </c>
      <c r="C18" s="1" t="s">
        <v>110</v>
      </c>
      <c r="D18" s="1" t="s">
        <v>116</v>
      </c>
      <c r="E18" s="15">
        <v>19489154</v>
      </c>
      <c r="F18" s="4" t="s">
        <v>156</v>
      </c>
      <c r="G18" s="4" t="s">
        <v>560</v>
      </c>
      <c r="H18" s="1" t="s">
        <v>298</v>
      </c>
      <c r="I18" s="1" t="s">
        <v>138</v>
      </c>
      <c r="J18" s="1" t="s">
        <v>801</v>
      </c>
      <c r="K18" s="1"/>
      <c r="L18" s="1" t="s">
        <v>302</v>
      </c>
      <c r="M18" s="1" t="s">
        <v>303</v>
      </c>
      <c r="N18" s="2">
        <v>43918</v>
      </c>
      <c r="O18" s="1" t="s">
        <v>289</v>
      </c>
      <c r="P18" s="1">
        <v>708102891</v>
      </c>
      <c r="Q18" s="6">
        <v>380000000</v>
      </c>
      <c r="R18" s="1">
        <v>9720</v>
      </c>
      <c r="S18" s="1">
        <v>0</v>
      </c>
      <c r="T18" s="6"/>
      <c r="U18" s="6">
        <f t="shared" si="0"/>
        <v>380000000</v>
      </c>
      <c r="V18" s="13">
        <v>300465648</v>
      </c>
      <c r="W18" s="13">
        <f t="shared" si="1"/>
        <v>300465648</v>
      </c>
      <c r="X18" s="23">
        <f t="shared" si="2"/>
        <v>0.79069907368421055</v>
      </c>
      <c r="Y18" s="13">
        <f t="shared" si="3"/>
        <v>79534352</v>
      </c>
      <c r="Z18" s="46">
        <f>+Y18</f>
        <v>79534352</v>
      </c>
      <c r="AA18" s="2">
        <v>43866</v>
      </c>
      <c r="AB18" s="2">
        <v>44165</v>
      </c>
      <c r="AC18" s="2">
        <v>44346</v>
      </c>
      <c r="AD18" s="1">
        <v>0</v>
      </c>
      <c r="AE18" s="1">
        <v>0</v>
      </c>
      <c r="AF18" s="1" t="s">
        <v>755</v>
      </c>
      <c r="AG18" s="1" t="s">
        <v>307</v>
      </c>
      <c r="AH18" s="1">
        <v>1040356604</v>
      </c>
      <c r="AI18" s="1" t="s">
        <v>361</v>
      </c>
      <c r="AJ18" s="2">
        <v>43864</v>
      </c>
      <c r="AK18" s="1" t="s">
        <v>353</v>
      </c>
      <c r="AL18" s="1" t="s">
        <v>312</v>
      </c>
      <c r="AM18" s="2">
        <v>43865</v>
      </c>
      <c r="AN18" s="1" t="s">
        <v>331</v>
      </c>
      <c r="AO18" s="1">
        <v>90018648</v>
      </c>
      <c r="AP18" s="1" t="s">
        <v>312</v>
      </c>
      <c r="AQ18" s="1" t="s">
        <v>320</v>
      </c>
      <c r="AR18" s="1" t="s">
        <v>332</v>
      </c>
      <c r="AS18" s="1"/>
      <c r="AT18" s="23">
        <v>0.99987000000000004</v>
      </c>
      <c r="AU18" s="1">
        <v>5100004090</v>
      </c>
      <c r="AV18" s="1" t="s">
        <v>723</v>
      </c>
      <c r="AW18" s="1" t="s">
        <v>360</v>
      </c>
      <c r="AX18" s="7">
        <v>2520</v>
      </c>
      <c r="AY18" s="7" t="s">
        <v>685</v>
      </c>
      <c r="AZ18" s="1" t="s">
        <v>686</v>
      </c>
      <c r="BA18" s="7"/>
    </row>
    <row r="19" spans="1:53" s="19" customFormat="1" ht="156.75" x14ac:dyDescent="0.25">
      <c r="A19" s="49" t="s">
        <v>122</v>
      </c>
      <c r="B19" s="2">
        <v>43864</v>
      </c>
      <c r="C19" s="1" t="s">
        <v>110</v>
      </c>
      <c r="D19" s="1" t="s">
        <v>116</v>
      </c>
      <c r="E19" s="15">
        <v>19489154</v>
      </c>
      <c r="F19" s="4" t="s">
        <v>157</v>
      </c>
      <c r="G19" s="4" t="s">
        <v>560</v>
      </c>
      <c r="H19" s="1" t="s">
        <v>298</v>
      </c>
      <c r="I19" s="1" t="s">
        <v>139</v>
      </c>
      <c r="J19" s="1" t="s">
        <v>801</v>
      </c>
      <c r="K19" s="1"/>
      <c r="L19" s="1" t="s">
        <v>302</v>
      </c>
      <c r="M19" s="1" t="s">
        <v>303</v>
      </c>
      <c r="N19" s="2">
        <v>43918</v>
      </c>
      <c r="O19" s="1" t="s">
        <v>290</v>
      </c>
      <c r="P19" s="1">
        <v>8909200014</v>
      </c>
      <c r="Q19" s="6">
        <v>635000000</v>
      </c>
      <c r="R19" s="1">
        <v>9820</v>
      </c>
      <c r="S19" s="2" t="s">
        <v>717</v>
      </c>
      <c r="T19" s="6">
        <f>10000000+150000000</f>
        <v>160000000</v>
      </c>
      <c r="U19" s="6">
        <f t="shared" si="0"/>
        <v>795000000</v>
      </c>
      <c r="V19" s="13">
        <v>645000000</v>
      </c>
      <c r="W19" s="13">
        <v>641711833</v>
      </c>
      <c r="X19" s="23">
        <f t="shared" si="2"/>
        <v>0.81132075471698117</v>
      </c>
      <c r="Y19" s="13">
        <f t="shared" si="3"/>
        <v>150000000</v>
      </c>
      <c r="Z19" s="23"/>
      <c r="AA19" s="2">
        <v>43866</v>
      </c>
      <c r="AB19" s="2">
        <v>44165</v>
      </c>
      <c r="AC19" s="2">
        <v>44346</v>
      </c>
      <c r="AD19" s="2">
        <v>44160</v>
      </c>
      <c r="AE19" s="2">
        <v>44255</v>
      </c>
      <c r="AF19" s="1" t="s">
        <v>754</v>
      </c>
      <c r="AG19" s="1" t="s">
        <v>307</v>
      </c>
      <c r="AH19" s="1">
        <v>1040356604</v>
      </c>
      <c r="AI19" s="1" t="s">
        <v>361</v>
      </c>
      <c r="AJ19" s="2">
        <v>43864</v>
      </c>
      <c r="AK19" s="1" t="s">
        <v>353</v>
      </c>
      <c r="AL19" s="1" t="s">
        <v>312</v>
      </c>
      <c r="AM19" s="2">
        <v>43865</v>
      </c>
      <c r="AN19" s="1" t="s">
        <v>333</v>
      </c>
      <c r="AO19" s="1" t="s">
        <v>334</v>
      </c>
      <c r="AP19" s="1" t="s">
        <v>312</v>
      </c>
      <c r="AQ19" s="1" t="s">
        <v>320</v>
      </c>
      <c r="AR19" s="1" t="s">
        <v>335</v>
      </c>
      <c r="AS19" s="1"/>
      <c r="AT19" s="23">
        <v>0.99987000000000004</v>
      </c>
      <c r="AU19" s="1">
        <v>5100004096</v>
      </c>
      <c r="AV19" s="1" t="s">
        <v>739</v>
      </c>
      <c r="AW19" s="1" t="s">
        <v>360</v>
      </c>
      <c r="AX19" s="7">
        <v>3720</v>
      </c>
      <c r="AY19" s="1" t="s">
        <v>685</v>
      </c>
      <c r="AZ19" s="1" t="s">
        <v>686</v>
      </c>
      <c r="BA19" s="7" t="s">
        <v>759</v>
      </c>
    </row>
    <row r="20" spans="1:53" s="19" customFormat="1" ht="199.5" x14ac:dyDescent="0.25">
      <c r="A20" s="1" t="s">
        <v>123</v>
      </c>
      <c r="B20" s="2">
        <v>43865</v>
      </c>
      <c r="C20" s="1" t="s">
        <v>109</v>
      </c>
      <c r="D20" s="1" t="s">
        <v>116</v>
      </c>
      <c r="E20" s="15">
        <v>19489154</v>
      </c>
      <c r="F20" s="4" t="s">
        <v>158</v>
      </c>
      <c r="G20" s="4" t="s">
        <v>560</v>
      </c>
      <c r="H20" s="1" t="s">
        <v>298</v>
      </c>
      <c r="I20" s="1" t="s">
        <v>140</v>
      </c>
      <c r="J20" s="1" t="s">
        <v>801</v>
      </c>
      <c r="K20" s="1"/>
      <c r="L20" s="1" t="s">
        <v>302</v>
      </c>
      <c r="M20" s="1" t="s">
        <v>303</v>
      </c>
      <c r="N20" s="2">
        <v>43918</v>
      </c>
      <c r="O20" s="1" t="s">
        <v>291</v>
      </c>
      <c r="P20" s="1">
        <v>708102891</v>
      </c>
      <c r="Q20" s="6">
        <v>1170000000</v>
      </c>
      <c r="R20" s="1">
        <v>9920</v>
      </c>
      <c r="S20" s="2" t="s">
        <v>711</v>
      </c>
      <c r="T20" s="6">
        <v>450000000</v>
      </c>
      <c r="U20" s="6">
        <f t="shared" si="0"/>
        <v>1620000000</v>
      </c>
      <c r="V20" s="13">
        <v>1289620671</v>
      </c>
      <c r="W20" s="13">
        <f t="shared" si="1"/>
        <v>1289620671</v>
      </c>
      <c r="X20" s="23">
        <f t="shared" si="2"/>
        <v>0.79606214259259256</v>
      </c>
      <c r="Y20" s="13">
        <f t="shared" si="3"/>
        <v>330379329</v>
      </c>
      <c r="Z20" s="13">
        <f>+Y20</f>
        <v>330379329</v>
      </c>
      <c r="AA20" s="2">
        <v>43868</v>
      </c>
      <c r="AB20" s="2">
        <v>44165</v>
      </c>
      <c r="AC20" s="2">
        <v>44346</v>
      </c>
      <c r="AD20" s="2" t="s">
        <v>712</v>
      </c>
      <c r="AE20" s="2" t="s">
        <v>713</v>
      </c>
      <c r="AF20" s="1" t="s">
        <v>754</v>
      </c>
      <c r="AG20" s="1" t="s">
        <v>307</v>
      </c>
      <c r="AH20" s="1">
        <v>1040356604</v>
      </c>
      <c r="AI20" s="1" t="s">
        <v>361</v>
      </c>
      <c r="AJ20" s="2">
        <v>43865</v>
      </c>
      <c r="AK20" s="1" t="s">
        <v>353</v>
      </c>
      <c r="AL20" s="1" t="s">
        <v>312</v>
      </c>
      <c r="AM20" s="2">
        <v>43867</v>
      </c>
      <c r="AN20" s="1" t="s">
        <v>333</v>
      </c>
      <c r="AO20" s="1" t="s">
        <v>336</v>
      </c>
      <c r="AP20" s="1" t="s">
        <v>312</v>
      </c>
      <c r="AQ20" s="1" t="s">
        <v>320</v>
      </c>
      <c r="AR20" s="1" t="s">
        <v>337</v>
      </c>
      <c r="AS20" s="1"/>
      <c r="AT20" s="23">
        <v>0.99987000000000004</v>
      </c>
      <c r="AU20" s="1" t="s">
        <v>716</v>
      </c>
      <c r="AV20" s="1" t="s">
        <v>740</v>
      </c>
      <c r="AW20" s="1" t="s">
        <v>360</v>
      </c>
      <c r="AX20" s="7">
        <v>3520</v>
      </c>
      <c r="AY20" s="1" t="s">
        <v>685</v>
      </c>
      <c r="AZ20" s="1" t="s">
        <v>686</v>
      </c>
      <c r="BA20" s="7"/>
    </row>
    <row r="21" spans="1:53" s="19" customFormat="1" ht="156.75" x14ac:dyDescent="0.25">
      <c r="A21" s="49" t="s">
        <v>145</v>
      </c>
      <c r="B21" s="2">
        <v>43868</v>
      </c>
      <c r="C21" s="1" t="s">
        <v>109</v>
      </c>
      <c r="D21" s="1" t="s">
        <v>116</v>
      </c>
      <c r="E21" s="15">
        <v>19489154</v>
      </c>
      <c r="F21" s="4" t="s">
        <v>159</v>
      </c>
      <c r="G21" s="4" t="s">
        <v>560</v>
      </c>
      <c r="H21" s="1" t="s">
        <v>298</v>
      </c>
      <c r="I21" s="1" t="s">
        <v>141</v>
      </c>
      <c r="J21" s="1" t="s">
        <v>806</v>
      </c>
      <c r="K21" s="1"/>
      <c r="L21" s="1" t="s">
        <v>302</v>
      </c>
      <c r="M21" s="1" t="s">
        <v>303</v>
      </c>
      <c r="N21" s="2">
        <v>43918</v>
      </c>
      <c r="O21" s="1" t="s">
        <v>292</v>
      </c>
      <c r="P21" s="1">
        <v>8909084935</v>
      </c>
      <c r="Q21" s="6">
        <v>770000000</v>
      </c>
      <c r="R21" s="1">
        <v>10720</v>
      </c>
      <c r="S21" s="2" t="s">
        <v>712</v>
      </c>
      <c r="T21" s="6">
        <f>110000000+250000000</f>
        <v>360000000</v>
      </c>
      <c r="U21" s="6">
        <f t="shared" si="0"/>
        <v>1130000000</v>
      </c>
      <c r="V21" s="13">
        <v>880000000</v>
      </c>
      <c r="W21" s="13">
        <v>872001155</v>
      </c>
      <c r="X21" s="23">
        <f t="shared" si="2"/>
        <v>0.77876106194690264</v>
      </c>
      <c r="Y21" s="13">
        <f t="shared" si="3"/>
        <v>250000000</v>
      </c>
      <c r="Z21" s="23"/>
      <c r="AA21" s="2">
        <v>43871</v>
      </c>
      <c r="AB21" s="2">
        <v>44165</v>
      </c>
      <c r="AC21" s="2">
        <v>44346</v>
      </c>
      <c r="AD21" s="2" t="s">
        <v>712</v>
      </c>
      <c r="AE21" s="2" t="s">
        <v>713</v>
      </c>
      <c r="AF21" s="1" t="s">
        <v>754</v>
      </c>
      <c r="AG21" s="1" t="s">
        <v>307</v>
      </c>
      <c r="AH21" s="1">
        <v>1040356604</v>
      </c>
      <c r="AI21" s="1" t="s">
        <v>361</v>
      </c>
      <c r="AJ21" s="2">
        <v>43868</v>
      </c>
      <c r="AK21" s="1" t="s">
        <v>353</v>
      </c>
      <c r="AL21" s="1" t="s">
        <v>312</v>
      </c>
      <c r="AM21" s="2">
        <v>43868</v>
      </c>
      <c r="AN21" s="1" t="s">
        <v>333</v>
      </c>
      <c r="AO21" s="1" t="s">
        <v>338</v>
      </c>
      <c r="AP21" s="1" t="s">
        <v>312</v>
      </c>
      <c r="AQ21" s="1" t="s">
        <v>320</v>
      </c>
      <c r="AR21" s="1" t="s">
        <v>339</v>
      </c>
      <c r="AS21" s="1"/>
      <c r="AT21" s="23">
        <v>0.99987000000000004</v>
      </c>
      <c r="AU21" s="1">
        <v>5100004111</v>
      </c>
      <c r="AV21" s="1" t="s">
        <v>741</v>
      </c>
      <c r="AW21" s="1" t="s">
        <v>360</v>
      </c>
      <c r="AX21" s="7">
        <v>4120</v>
      </c>
      <c r="AY21" s="7" t="s">
        <v>685</v>
      </c>
      <c r="AZ21" s="1" t="s">
        <v>686</v>
      </c>
      <c r="BA21" s="7" t="s">
        <v>759</v>
      </c>
    </row>
    <row r="22" spans="1:53" s="19" customFormat="1" ht="114" x14ac:dyDescent="0.25">
      <c r="A22" s="1" t="s">
        <v>146</v>
      </c>
      <c r="B22" s="2">
        <v>43872</v>
      </c>
      <c r="C22" s="1" t="s">
        <v>109</v>
      </c>
      <c r="D22" s="1" t="s">
        <v>116</v>
      </c>
      <c r="E22" s="15">
        <v>19489154</v>
      </c>
      <c r="F22" s="4" t="s">
        <v>160</v>
      </c>
      <c r="G22" s="4" t="s">
        <v>75</v>
      </c>
      <c r="H22" s="1" t="s">
        <v>298</v>
      </c>
      <c r="I22" s="1" t="s">
        <v>142</v>
      </c>
      <c r="J22" s="1" t="s">
        <v>821</v>
      </c>
      <c r="K22" s="1"/>
      <c r="L22" s="1" t="s">
        <v>302</v>
      </c>
      <c r="M22" s="1" t="s">
        <v>303</v>
      </c>
      <c r="N22" s="2">
        <v>43918</v>
      </c>
      <c r="O22" s="1" t="s">
        <v>245</v>
      </c>
      <c r="P22" s="1">
        <v>9009170628</v>
      </c>
      <c r="Q22" s="6">
        <v>1000000000</v>
      </c>
      <c r="R22" s="1">
        <v>11620</v>
      </c>
      <c r="S22" s="1">
        <v>0</v>
      </c>
      <c r="T22" s="6"/>
      <c r="U22" s="6">
        <f t="shared" si="0"/>
        <v>1000000000</v>
      </c>
      <c r="V22" s="13">
        <v>897705244</v>
      </c>
      <c r="W22" s="13">
        <f t="shared" si="1"/>
        <v>897705244</v>
      </c>
      <c r="X22" s="23">
        <f t="shared" si="2"/>
        <v>0.89770524399999996</v>
      </c>
      <c r="Y22" s="13">
        <f t="shared" si="3"/>
        <v>102294756</v>
      </c>
      <c r="Z22" s="46">
        <f>+Y22</f>
        <v>102294756</v>
      </c>
      <c r="AA22" s="2">
        <v>43874</v>
      </c>
      <c r="AB22" s="2">
        <v>44165</v>
      </c>
      <c r="AC22" s="2">
        <v>44346</v>
      </c>
      <c r="AD22" s="1">
        <v>0</v>
      </c>
      <c r="AE22" s="1">
        <v>0</v>
      </c>
      <c r="AF22" s="1" t="s">
        <v>755</v>
      </c>
      <c r="AG22" s="1" t="s">
        <v>307</v>
      </c>
      <c r="AH22" s="1">
        <v>1040356604</v>
      </c>
      <c r="AI22" s="1" t="s">
        <v>361</v>
      </c>
      <c r="AJ22" s="2">
        <v>43872</v>
      </c>
      <c r="AK22" s="1" t="s">
        <v>353</v>
      </c>
      <c r="AL22" s="1" t="s">
        <v>312</v>
      </c>
      <c r="AM22" s="2">
        <v>43873</v>
      </c>
      <c r="AN22" s="1" t="s">
        <v>331</v>
      </c>
      <c r="AO22" s="1">
        <v>3124182</v>
      </c>
      <c r="AP22" s="1" t="s">
        <v>312</v>
      </c>
      <c r="AQ22" s="1" t="s">
        <v>320</v>
      </c>
      <c r="AR22" s="1" t="s">
        <v>340</v>
      </c>
      <c r="AS22" s="1"/>
      <c r="AT22" s="23">
        <v>0.99987000000000004</v>
      </c>
      <c r="AU22" s="1">
        <v>5100004115</v>
      </c>
      <c r="AV22" s="1" t="s">
        <v>724</v>
      </c>
      <c r="AW22" s="1" t="s">
        <v>360</v>
      </c>
      <c r="AX22" s="7">
        <v>2920</v>
      </c>
      <c r="AY22" s="1" t="s">
        <v>685</v>
      </c>
      <c r="AZ22" s="1" t="s">
        <v>686</v>
      </c>
      <c r="BA22" s="7"/>
    </row>
    <row r="23" spans="1:53" s="19" customFormat="1" ht="156.75" x14ac:dyDescent="0.25">
      <c r="A23" s="1" t="s">
        <v>147</v>
      </c>
      <c r="B23" s="2">
        <v>43872</v>
      </c>
      <c r="C23" s="1" t="s">
        <v>109</v>
      </c>
      <c r="D23" s="1" t="s">
        <v>116</v>
      </c>
      <c r="E23" s="15">
        <v>19489154</v>
      </c>
      <c r="F23" s="4" t="s">
        <v>161</v>
      </c>
      <c r="G23" s="4" t="s">
        <v>72</v>
      </c>
      <c r="H23" s="1" t="s">
        <v>298</v>
      </c>
      <c r="I23" s="1" t="s">
        <v>119</v>
      </c>
      <c r="J23" s="1" t="s">
        <v>801</v>
      </c>
      <c r="K23" s="1"/>
      <c r="L23" s="1" t="s">
        <v>302</v>
      </c>
      <c r="M23" s="1" t="s">
        <v>303</v>
      </c>
      <c r="N23" s="2">
        <v>43918</v>
      </c>
      <c r="O23" s="1" t="s">
        <v>278</v>
      </c>
      <c r="P23" s="1">
        <v>9011621857</v>
      </c>
      <c r="Q23" s="6">
        <v>36000000</v>
      </c>
      <c r="R23" s="1">
        <v>12420</v>
      </c>
      <c r="S23" s="2" t="s">
        <v>712</v>
      </c>
      <c r="T23" s="6">
        <f>7000000+10000000</f>
        <v>17000000</v>
      </c>
      <c r="U23" s="6">
        <f t="shared" si="0"/>
        <v>53000000</v>
      </c>
      <c r="V23" s="13">
        <v>43000000</v>
      </c>
      <c r="W23" s="13">
        <f t="shared" si="1"/>
        <v>43000000</v>
      </c>
      <c r="X23" s="23">
        <f t="shared" si="2"/>
        <v>0.81132075471698117</v>
      </c>
      <c r="Y23" s="13">
        <f t="shared" si="3"/>
        <v>10000000</v>
      </c>
      <c r="Z23" s="23"/>
      <c r="AA23" s="2">
        <v>43875</v>
      </c>
      <c r="AB23" s="2">
        <v>44165</v>
      </c>
      <c r="AC23" s="2">
        <v>44346</v>
      </c>
      <c r="AD23" s="2" t="s">
        <v>712</v>
      </c>
      <c r="AE23" s="2" t="s">
        <v>713</v>
      </c>
      <c r="AF23" s="1" t="s">
        <v>754</v>
      </c>
      <c r="AG23" s="1" t="s">
        <v>307</v>
      </c>
      <c r="AH23" s="1">
        <v>1040356604</v>
      </c>
      <c r="AI23" s="1" t="s">
        <v>361</v>
      </c>
      <c r="AJ23" s="2">
        <v>43872</v>
      </c>
      <c r="AK23" s="1" t="s">
        <v>353</v>
      </c>
      <c r="AL23" s="1" t="s">
        <v>312</v>
      </c>
      <c r="AM23" s="2">
        <v>43875</v>
      </c>
      <c r="AN23" s="1" t="s">
        <v>333</v>
      </c>
      <c r="AO23" s="1" t="s">
        <v>341</v>
      </c>
      <c r="AP23" s="1" t="s">
        <v>312</v>
      </c>
      <c r="AQ23" s="1" t="s">
        <v>313</v>
      </c>
      <c r="AR23" s="1" t="s">
        <v>342</v>
      </c>
      <c r="AS23" s="1"/>
      <c r="AT23" s="23">
        <v>0.99987000000000004</v>
      </c>
      <c r="AU23" s="1" t="s">
        <v>715</v>
      </c>
      <c r="AV23" s="1" t="s">
        <v>742</v>
      </c>
      <c r="AW23" s="1" t="s">
        <v>360</v>
      </c>
      <c r="AX23" s="7">
        <v>3320</v>
      </c>
      <c r="AY23" s="1" t="s">
        <v>685</v>
      </c>
      <c r="AZ23" s="1" t="s">
        <v>686</v>
      </c>
      <c r="BA23" s="7"/>
    </row>
    <row r="24" spans="1:53" s="19" customFormat="1" ht="226.5" customHeight="1" x14ac:dyDescent="0.25">
      <c r="A24" s="49" t="s">
        <v>148</v>
      </c>
      <c r="B24" s="2">
        <v>43872</v>
      </c>
      <c r="C24" s="1" t="s">
        <v>110</v>
      </c>
      <c r="D24" s="1" t="s">
        <v>116</v>
      </c>
      <c r="E24" s="15">
        <v>19489154</v>
      </c>
      <c r="F24" s="4" t="s">
        <v>162</v>
      </c>
      <c r="G24" s="4" t="s">
        <v>75</v>
      </c>
      <c r="H24" s="1" t="s">
        <v>298</v>
      </c>
      <c r="I24" s="1" t="s">
        <v>143</v>
      </c>
      <c r="J24" s="1" t="s">
        <v>805</v>
      </c>
      <c r="K24" s="1"/>
      <c r="L24" s="1" t="s">
        <v>302</v>
      </c>
      <c r="M24" s="1" t="s">
        <v>303</v>
      </c>
      <c r="N24" s="2">
        <v>43918</v>
      </c>
      <c r="O24" s="1" t="s">
        <v>235</v>
      </c>
      <c r="P24" s="1">
        <v>217885640</v>
      </c>
      <c r="Q24" s="6">
        <v>1300000000</v>
      </c>
      <c r="R24" s="1">
        <v>12820</v>
      </c>
      <c r="S24" s="1">
        <v>0</v>
      </c>
      <c r="T24" s="6">
        <v>223000000</v>
      </c>
      <c r="U24" s="6">
        <f t="shared" si="0"/>
        <v>1523000000</v>
      </c>
      <c r="V24" s="13">
        <v>1275000000</v>
      </c>
      <c r="W24" s="13">
        <v>1266672020</v>
      </c>
      <c r="X24" s="23">
        <f t="shared" si="2"/>
        <v>0.83716349310571236</v>
      </c>
      <c r="Y24" s="13">
        <f t="shared" si="3"/>
        <v>248000000</v>
      </c>
      <c r="Z24" s="46">
        <f>+Y24</f>
        <v>248000000</v>
      </c>
      <c r="AA24" s="2">
        <v>43875</v>
      </c>
      <c r="AB24" s="2">
        <v>44165</v>
      </c>
      <c r="AC24" s="2">
        <v>44346</v>
      </c>
      <c r="AD24" s="2" t="s">
        <v>757</v>
      </c>
      <c r="AE24" s="2" t="s">
        <v>713</v>
      </c>
      <c r="AF24" s="1" t="s">
        <v>754</v>
      </c>
      <c r="AG24" s="1" t="s">
        <v>307</v>
      </c>
      <c r="AH24" s="1">
        <v>1040356604</v>
      </c>
      <c r="AI24" s="1" t="s">
        <v>361</v>
      </c>
      <c r="AJ24" s="2">
        <v>43872</v>
      </c>
      <c r="AK24" s="1" t="s">
        <v>353</v>
      </c>
      <c r="AL24" s="1" t="s">
        <v>312</v>
      </c>
      <c r="AM24" s="2">
        <v>43875</v>
      </c>
      <c r="AN24" s="1" t="s">
        <v>318</v>
      </c>
      <c r="AO24" s="1" t="s">
        <v>343</v>
      </c>
      <c r="AP24" s="1" t="s">
        <v>312</v>
      </c>
      <c r="AQ24" s="1" t="s">
        <v>320</v>
      </c>
      <c r="AR24" s="1" t="s">
        <v>344</v>
      </c>
      <c r="AS24" s="1"/>
      <c r="AT24" s="23">
        <v>0.99987000000000004</v>
      </c>
      <c r="AU24" s="1">
        <v>5100004121</v>
      </c>
      <c r="AV24" s="1" t="s">
        <v>743</v>
      </c>
      <c r="AW24" s="1" t="s">
        <v>360</v>
      </c>
      <c r="AX24" s="7">
        <v>3420</v>
      </c>
      <c r="AY24" s="1" t="s">
        <v>685</v>
      </c>
      <c r="AZ24" s="1" t="s">
        <v>686</v>
      </c>
      <c r="BA24" s="7" t="s">
        <v>759</v>
      </c>
    </row>
    <row r="25" spans="1:53" s="19" customFormat="1" ht="185.25" x14ac:dyDescent="0.25">
      <c r="A25" s="1" t="s">
        <v>124</v>
      </c>
      <c r="B25" s="2">
        <v>43878</v>
      </c>
      <c r="C25" s="1" t="s">
        <v>109</v>
      </c>
      <c r="D25" s="1" t="s">
        <v>116</v>
      </c>
      <c r="E25" s="15">
        <v>19489154</v>
      </c>
      <c r="F25" s="4" t="s">
        <v>163</v>
      </c>
      <c r="G25" s="4" t="s">
        <v>560</v>
      </c>
      <c r="H25" s="1" t="s">
        <v>298</v>
      </c>
      <c r="I25" s="1" t="s">
        <v>144</v>
      </c>
      <c r="J25" s="1" t="s">
        <v>807</v>
      </c>
      <c r="K25" s="1"/>
      <c r="L25" s="1" t="s">
        <v>302</v>
      </c>
      <c r="M25" s="1" t="s">
        <v>303</v>
      </c>
      <c r="N25" s="2">
        <v>43918</v>
      </c>
      <c r="O25" s="1" t="s">
        <v>249</v>
      </c>
      <c r="P25" s="1">
        <v>9007168004</v>
      </c>
      <c r="Q25" s="6">
        <v>98600000</v>
      </c>
      <c r="R25" s="1">
        <v>17620</v>
      </c>
      <c r="S25" s="2">
        <v>44161</v>
      </c>
      <c r="T25" s="6">
        <f>10000000+39000000</f>
        <v>49000000</v>
      </c>
      <c r="U25" s="6">
        <f t="shared" si="0"/>
        <v>147600000</v>
      </c>
      <c r="V25" s="13">
        <v>108600000</v>
      </c>
      <c r="W25" s="13">
        <f t="shared" si="1"/>
        <v>108600000</v>
      </c>
      <c r="X25" s="23">
        <f t="shared" si="2"/>
        <v>0.73577235772357719</v>
      </c>
      <c r="Y25" s="13">
        <f t="shared" si="3"/>
        <v>39000000</v>
      </c>
      <c r="Z25" s="23"/>
      <c r="AA25" s="2">
        <v>43885</v>
      </c>
      <c r="AB25" s="2">
        <v>44165</v>
      </c>
      <c r="AC25" s="2">
        <v>44346</v>
      </c>
      <c r="AD25" s="2">
        <v>44161</v>
      </c>
      <c r="AE25" s="2">
        <v>44255</v>
      </c>
      <c r="AF25" s="1" t="s">
        <v>754</v>
      </c>
      <c r="AG25" s="1" t="s">
        <v>307</v>
      </c>
      <c r="AH25" s="1">
        <v>1040356604</v>
      </c>
      <c r="AI25" s="1" t="s">
        <v>361</v>
      </c>
      <c r="AJ25" s="2">
        <v>43878</v>
      </c>
      <c r="AK25" s="1" t="s">
        <v>353</v>
      </c>
      <c r="AL25" s="1" t="s">
        <v>312</v>
      </c>
      <c r="AM25" s="2">
        <v>43885</v>
      </c>
      <c r="AN25" s="1" t="s">
        <v>310</v>
      </c>
      <c r="AO25" s="1" t="s">
        <v>345</v>
      </c>
      <c r="AP25" s="1" t="s">
        <v>312</v>
      </c>
      <c r="AQ25" s="1" t="s">
        <v>346</v>
      </c>
      <c r="AR25" s="1" t="s">
        <v>347</v>
      </c>
      <c r="AS25" s="1"/>
      <c r="AT25" s="23">
        <v>0.99987000000000004</v>
      </c>
      <c r="AU25" s="1">
        <v>5100004144</v>
      </c>
      <c r="AV25" s="1" t="s">
        <v>744</v>
      </c>
      <c r="AW25" s="1" t="s">
        <v>360</v>
      </c>
      <c r="AX25" s="7">
        <v>4620</v>
      </c>
      <c r="AY25" s="1" t="s">
        <v>685</v>
      </c>
      <c r="AZ25" s="1" t="s">
        <v>686</v>
      </c>
      <c r="BA25" s="7"/>
    </row>
    <row r="26" spans="1:53" s="19" customFormat="1" ht="142.5" x14ac:dyDescent="0.25">
      <c r="A26" s="1" t="s">
        <v>125</v>
      </c>
      <c r="B26" s="2">
        <v>43881</v>
      </c>
      <c r="C26" s="1" t="s">
        <v>109</v>
      </c>
      <c r="D26" s="1" t="s">
        <v>116</v>
      </c>
      <c r="E26" s="15">
        <v>19489154</v>
      </c>
      <c r="F26" s="4" t="s">
        <v>164</v>
      </c>
      <c r="G26" s="4" t="s">
        <v>561</v>
      </c>
      <c r="H26" s="1" t="s">
        <v>298</v>
      </c>
      <c r="I26" s="1" t="s">
        <v>135</v>
      </c>
      <c r="J26" s="1" t="s">
        <v>821</v>
      </c>
      <c r="K26" s="1"/>
      <c r="L26" s="1" t="s">
        <v>302</v>
      </c>
      <c r="M26" s="1" t="s">
        <v>303</v>
      </c>
      <c r="N26" s="2">
        <v>43918</v>
      </c>
      <c r="O26" s="1" t="s">
        <v>251</v>
      </c>
      <c r="P26" s="1">
        <v>8002364958</v>
      </c>
      <c r="Q26" s="6">
        <v>73000000</v>
      </c>
      <c r="R26" s="1">
        <v>18520</v>
      </c>
      <c r="S26" s="2">
        <v>44160</v>
      </c>
      <c r="T26" s="6">
        <v>21000000</v>
      </c>
      <c r="U26" s="6">
        <f t="shared" si="0"/>
        <v>94000000</v>
      </c>
      <c r="V26" s="13">
        <v>73000000</v>
      </c>
      <c r="W26" s="13">
        <f t="shared" si="1"/>
        <v>73000000</v>
      </c>
      <c r="X26" s="23">
        <f t="shared" si="2"/>
        <v>0.77659574468085102</v>
      </c>
      <c r="Y26" s="13">
        <f t="shared" si="3"/>
        <v>21000000</v>
      </c>
      <c r="Z26" s="23"/>
      <c r="AA26" s="2">
        <v>43886</v>
      </c>
      <c r="AB26" s="2">
        <v>44165</v>
      </c>
      <c r="AC26" s="2">
        <v>44346</v>
      </c>
      <c r="AD26" s="2">
        <v>44160</v>
      </c>
      <c r="AE26" s="2">
        <v>44255</v>
      </c>
      <c r="AF26" s="1" t="s">
        <v>754</v>
      </c>
      <c r="AG26" s="1" t="s">
        <v>307</v>
      </c>
      <c r="AH26" s="1">
        <v>1040356604</v>
      </c>
      <c r="AI26" s="1" t="s">
        <v>361</v>
      </c>
      <c r="AJ26" s="2">
        <v>43881</v>
      </c>
      <c r="AK26" s="1" t="s">
        <v>353</v>
      </c>
      <c r="AL26" s="1" t="s">
        <v>312</v>
      </c>
      <c r="AM26" s="2">
        <v>43886</v>
      </c>
      <c r="AN26" s="1" t="s">
        <v>331</v>
      </c>
      <c r="AO26" s="1">
        <v>90021981</v>
      </c>
      <c r="AP26" s="1" t="s">
        <v>312</v>
      </c>
      <c r="AQ26" s="1" t="s">
        <v>316</v>
      </c>
      <c r="AR26" s="1" t="s">
        <v>348</v>
      </c>
      <c r="AS26" s="1"/>
      <c r="AT26" s="23">
        <v>0.99987000000000004</v>
      </c>
      <c r="AU26" s="1">
        <v>5100004145</v>
      </c>
      <c r="AV26" s="1" t="s">
        <v>745</v>
      </c>
      <c r="AW26" s="1" t="s">
        <v>360</v>
      </c>
      <c r="AX26" s="7">
        <v>3220</v>
      </c>
      <c r="AY26" s="7" t="s">
        <v>689</v>
      </c>
      <c r="AZ26" s="1" t="s">
        <v>688</v>
      </c>
      <c r="BA26" s="7"/>
    </row>
    <row r="27" spans="1:53" s="19" customFormat="1" ht="71.25" x14ac:dyDescent="0.25">
      <c r="A27" s="1" t="s">
        <v>126</v>
      </c>
      <c r="B27" s="2">
        <v>43882</v>
      </c>
      <c r="C27" s="1" t="s">
        <v>109</v>
      </c>
      <c r="D27" s="1" t="s">
        <v>116</v>
      </c>
      <c r="E27" s="15">
        <v>19489154</v>
      </c>
      <c r="F27" s="1" t="s">
        <v>165</v>
      </c>
      <c r="G27" s="4" t="s">
        <v>72</v>
      </c>
      <c r="H27" s="1" t="s">
        <v>298</v>
      </c>
      <c r="I27" s="1" t="s">
        <v>120</v>
      </c>
      <c r="J27" s="1" t="s">
        <v>807</v>
      </c>
      <c r="K27" s="1"/>
      <c r="L27" s="1" t="s">
        <v>302</v>
      </c>
      <c r="M27" s="1" t="s">
        <v>303</v>
      </c>
      <c r="N27" s="2">
        <v>43918</v>
      </c>
      <c r="O27" s="1" t="s">
        <v>279</v>
      </c>
      <c r="P27" s="1">
        <v>9012118260</v>
      </c>
      <c r="Q27" s="6">
        <v>20000000</v>
      </c>
      <c r="R27" s="1">
        <v>19320</v>
      </c>
      <c r="S27" s="1">
        <v>0</v>
      </c>
      <c r="T27" s="6">
        <v>0</v>
      </c>
      <c r="U27" s="6">
        <f t="shared" si="0"/>
        <v>20000000</v>
      </c>
      <c r="V27" s="13">
        <v>19999997</v>
      </c>
      <c r="W27" s="13">
        <f t="shared" si="1"/>
        <v>19999997</v>
      </c>
      <c r="X27" s="23">
        <f t="shared" si="2"/>
        <v>0.99999985000000002</v>
      </c>
      <c r="Y27" s="13">
        <f t="shared" si="3"/>
        <v>3</v>
      </c>
      <c r="Z27" s="46">
        <f>+Y27</f>
        <v>3</v>
      </c>
      <c r="AA27" s="2">
        <v>43885</v>
      </c>
      <c r="AB27" s="2">
        <v>44165</v>
      </c>
      <c r="AC27" s="2">
        <v>44188</v>
      </c>
      <c r="AD27" s="1">
        <v>0</v>
      </c>
      <c r="AE27" s="1">
        <v>0</v>
      </c>
      <c r="AF27" s="1" t="s">
        <v>605</v>
      </c>
      <c r="AG27" s="1" t="s">
        <v>308</v>
      </c>
      <c r="AH27" s="1">
        <v>43263503</v>
      </c>
      <c r="AI27" s="1" t="s">
        <v>361</v>
      </c>
      <c r="AJ27" s="2">
        <v>43882</v>
      </c>
      <c r="AK27" s="1" t="s">
        <v>353</v>
      </c>
      <c r="AL27" s="1" t="s">
        <v>312</v>
      </c>
      <c r="AM27" s="2">
        <v>43882</v>
      </c>
      <c r="AN27" s="1" t="s">
        <v>318</v>
      </c>
      <c r="AO27" s="1" t="s">
        <v>349</v>
      </c>
      <c r="AP27" s="1" t="s">
        <v>312</v>
      </c>
      <c r="AQ27" s="1" t="s">
        <v>313</v>
      </c>
      <c r="AR27" s="1" t="s">
        <v>350</v>
      </c>
      <c r="AS27" s="1"/>
      <c r="AT27" s="23">
        <v>0.99987000000000004</v>
      </c>
      <c r="AU27" s="1">
        <v>4200025227</v>
      </c>
      <c r="AV27" s="1" t="s">
        <v>730</v>
      </c>
      <c r="AW27" s="1" t="s">
        <v>360</v>
      </c>
      <c r="AX27" s="7">
        <v>5920</v>
      </c>
      <c r="AY27" s="7" t="s">
        <v>689</v>
      </c>
      <c r="AZ27" s="7" t="s">
        <v>690</v>
      </c>
      <c r="BA27" s="7"/>
    </row>
    <row r="28" spans="1:53" s="19" customFormat="1" ht="213.75" x14ac:dyDescent="0.25">
      <c r="A28" s="1" t="s">
        <v>127</v>
      </c>
      <c r="B28" s="2">
        <v>43886</v>
      </c>
      <c r="C28" s="1" t="s">
        <v>109</v>
      </c>
      <c r="D28" s="1" t="s">
        <v>116</v>
      </c>
      <c r="E28" s="15">
        <v>19489154</v>
      </c>
      <c r="F28" s="1" t="s">
        <v>166</v>
      </c>
      <c r="G28" s="4" t="s">
        <v>72</v>
      </c>
      <c r="H28" s="1" t="s">
        <v>299</v>
      </c>
      <c r="I28" s="1" t="s">
        <v>121</v>
      </c>
      <c r="J28" s="1" t="s">
        <v>804</v>
      </c>
      <c r="K28" s="1"/>
      <c r="L28" s="1" t="s">
        <v>302</v>
      </c>
      <c r="M28" s="1" t="s">
        <v>303</v>
      </c>
      <c r="N28" s="2">
        <v>43918</v>
      </c>
      <c r="O28" s="1" t="s">
        <v>280</v>
      </c>
      <c r="P28" s="1">
        <v>431482371</v>
      </c>
      <c r="Q28" s="6">
        <v>51600000</v>
      </c>
      <c r="R28" s="1">
        <v>20420</v>
      </c>
      <c r="S28" s="1">
        <v>0</v>
      </c>
      <c r="T28" s="6">
        <v>0</v>
      </c>
      <c r="U28" s="6">
        <f t="shared" si="0"/>
        <v>51600000</v>
      </c>
      <c r="V28" s="13">
        <v>51600000</v>
      </c>
      <c r="W28" s="13">
        <f t="shared" si="1"/>
        <v>51600000</v>
      </c>
      <c r="X28" s="23">
        <f t="shared" si="2"/>
        <v>1</v>
      </c>
      <c r="Y28" s="13">
        <f t="shared" si="3"/>
        <v>0</v>
      </c>
      <c r="Z28" s="23"/>
      <c r="AA28" s="2">
        <v>43889</v>
      </c>
      <c r="AB28" s="2">
        <v>44177</v>
      </c>
      <c r="AC28" s="2">
        <v>44188</v>
      </c>
      <c r="AD28" s="1">
        <v>0</v>
      </c>
      <c r="AE28" s="1">
        <v>0</v>
      </c>
      <c r="AF28" s="1" t="s">
        <v>605</v>
      </c>
      <c r="AG28" s="1" t="s">
        <v>309</v>
      </c>
      <c r="AH28" s="1">
        <v>1110521259</v>
      </c>
      <c r="AI28" s="1" t="s">
        <v>361</v>
      </c>
      <c r="AJ28" s="2">
        <v>43886</v>
      </c>
      <c r="AK28" s="1" t="s">
        <v>353</v>
      </c>
      <c r="AL28" s="1" t="s">
        <v>312</v>
      </c>
      <c r="AM28" s="2">
        <v>43889</v>
      </c>
      <c r="AN28" s="1" t="s">
        <v>331</v>
      </c>
      <c r="AO28" s="1">
        <v>900022679</v>
      </c>
      <c r="AP28" s="1" t="s">
        <v>312</v>
      </c>
      <c r="AQ28" s="1" t="s">
        <v>351</v>
      </c>
      <c r="AR28" s="1" t="s">
        <v>352</v>
      </c>
      <c r="AS28" s="1"/>
      <c r="AT28" s="23">
        <v>0.99987000000000004</v>
      </c>
      <c r="AU28" s="1">
        <v>4300004147</v>
      </c>
      <c r="AV28" s="1" t="s">
        <v>629</v>
      </c>
      <c r="AW28" s="1" t="s">
        <v>360</v>
      </c>
      <c r="AX28" s="7">
        <v>5720</v>
      </c>
      <c r="AY28" s="1" t="s">
        <v>685</v>
      </c>
      <c r="AZ28" s="1" t="s">
        <v>686</v>
      </c>
      <c r="BA28" s="7"/>
    </row>
    <row r="29" spans="1:53" s="19" customFormat="1" ht="114" x14ac:dyDescent="0.25">
      <c r="A29" s="1" t="s">
        <v>128</v>
      </c>
      <c r="B29" s="2">
        <v>43887</v>
      </c>
      <c r="C29" s="1" t="s">
        <v>110</v>
      </c>
      <c r="D29" s="1" t="s">
        <v>116</v>
      </c>
      <c r="E29" s="15">
        <v>19489154</v>
      </c>
      <c r="F29" s="1" t="s">
        <v>170</v>
      </c>
      <c r="G29" s="4" t="s">
        <v>72</v>
      </c>
      <c r="H29" s="1" t="s">
        <v>298</v>
      </c>
      <c r="I29" s="1" t="s">
        <v>223</v>
      </c>
      <c r="J29" s="1" t="s">
        <v>809</v>
      </c>
      <c r="K29" s="1"/>
      <c r="L29" s="1" t="s">
        <v>302</v>
      </c>
      <c r="M29" s="1" t="s">
        <v>303</v>
      </c>
      <c r="N29" s="2">
        <v>43918</v>
      </c>
      <c r="O29" s="1" t="s">
        <v>295</v>
      </c>
      <c r="P29" s="1">
        <v>435747118</v>
      </c>
      <c r="Q29" s="6">
        <v>13000000</v>
      </c>
      <c r="R29" s="1">
        <v>20720</v>
      </c>
      <c r="S29" s="1">
        <v>0</v>
      </c>
      <c r="T29" s="6">
        <v>0</v>
      </c>
      <c r="U29" s="6">
        <f t="shared" si="0"/>
        <v>13000000</v>
      </c>
      <c r="V29" s="13">
        <v>12999964</v>
      </c>
      <c r="W29" s="13">
        <f t="shared" si="1"/>
        <v>12999964</v>
      </c>
      <c r="X29" s="23">
        <f t="shared" si="2"/>
        <v>0.99999723076923075</v>
      </c>
      <c r="Y29" s="13">
        <f t="shared" si="3"/>
        <v>36</v>
      </c>
      <c r="Z29" s="46">
        <f>+Y29</f>
        <v>36</v>
      </c>
      <c r="AA29" s="2">
        <v>43892</v>
      </c>
      <c r="AB29" s="2">
        <v>44155</v>
      </c>
      <c r="AC29" s="2">
        <v>44188</v>
      </c>
      <c r="AD29" s="1">
        <v>0</v>
      </c>
      <c r="AE29" s="1">
        <v>0</v>
      </c>
      <c r="AF29" s="1" t="s">
        <v>605</v>
      </c>
      <c r="AG29" s="1" t="s">
        <v>308</v>
      </c>
      <c r="AH29" s="1">
        <v>43263503</v>
      </c>
      <c r="AI29" s="1" t="s">
        <v>361</v>
      </c>
      <c r="AJ29" s="2">
        <v>43887</v>
      </c>
      <c r="AK29" s="1" t="s">
        <v>353</v>
      </c>
      <c r="AL29" s="1" t="s">
        <v>312</v>
      </c>
      <c r="AM29" s="2">
        <v>43892</v>
      </c>
      <c r="AN29" s="1" t="s">
        <v>331</v>
      </c>
      <c r="AO29" s="1">
        <v>3128641</v>
      </c>
      <c r="AP29" s="1" t="s">
        <v>312</v>
      </c>
      <c r="AQ29" s="1" t="s">
        <v>313</v>
      </c>
      <c r="AR29" s="1" t="s">
        <v>354</v>
      </c>
      <c r="AS29" s="1"/>
      <c r="AT29" s="23">
        <v>0.99987000000000004</v>
      </c>
      <c r="AU29" s="1">
        <v>4200026120</v>
      </c>
      <c r="AV29" s="1" t="s">
        <v>729</v>
      </c>
      <c r="AW29" s="1" t="s">
        <v>360</v>
      </c>
      <c r="AX29" s="7">
        <v>5220</v>
      </c>
      <c r="AY29" s="7" t="s">
        <v>689</v>
      </c>
      <c r="AZ29" s="7" t="s">
        <v>690</v>
      </c>
      <c r="BA29" s="7"/>
    </row>
    <row r="30" spans="1:53" s="19" customFormat="1" ht="71.25" x14ac:dyDescent="0.25">
      <c r="A30" s="1" t="s">
        <v>129</v>
      </c>
      <c r="B30" s="2">
        <v>43888</v>
      </c>
      <c r="C30" s="1" t="s">
        <v>110</v>
      </c>
      <c r="D30" s="1" t="s">
        <v>116</v>
      </c>
      <c r="E30" s="15">
        <v>19489154</v>
      </c>
      <c r="F30" s="1" t="s">
        <v>169</v>
      </c>
      <c r="G30" s="4" t="s">
        <v>72</v>
      </c>
      <c r="H30" s="1" t="s">
        <v>298</v>
      </c>
      <c r="I30" s="1" t="s">
        <v>222</v>
      </c>
      <c r="J30" s="1" t="s">
        <v>809</v>
      </c>
      <c r="K30" s="1"/>
      <c r="L30" s="1" t="s">
        <v>302</v>
      </c>
      <c r="M30" s="1" t="s">
        <v>303</v>
      </c>
      <c r="N30" s="2">
        <v>43918</v>
      </c>
      <c r="O30" s="1" t="s">
        <v>294</v>
      </c>
      <c r="P30" s="1">
        <v>9000468815</v>
      </c>
      <c r="Q30" s="6">
        <v>53771426</v>
      </c>
      <c r="R30" s="1">
        <v>20820</v>
      </c>
      <c r="S30" s="1">
        <v>0</v>
      </c>
      <c r="T30" s="6">
        <v>0</v>
      </c>
      <c r="U30" s="6">
        <f t="shared" si="0"/>
        <v>53771426</v>
      </c>
      <c r="V30" s="13">
        <v>53771426</v>
      </c>
      <c r="W30" s="13">
        <f t="shared" si="1"/>
        <v>53771426</v>
      </c>
      <c r="X30" s="23">
        <f t="shared" si="2"/>
        <v>1</v>
      </c>
      <c r="Y30" s="13">
        <f t="shared" si="3"/>
        <v>0</v>
      </c>
      <c r="Z30" s="23"/>
      <c r="AA30" s="2">
        <v>43893</v>
      </c>
      <c r="AB30" s="2">
        <v>44162</v>
      </c>
      <c r="AC30" s="2">
        <v>44181</v>
      </c>
      <c r="AD30" s="1">
        <v>0</v>
      </c>
      <c r="AE30" s="1">
        <v>0</v>
      </c>
      <c r="AF30" s="1" t="s">
        <v>605</v>
      </c>
      <c r="AG30" s="1" t="s">
        <v>309</v>
      </c>
      <c r="AH30" s="1">
        <v>1110521259</v>
      </c>
      <c r="AI30" s="1" t="s">
        <v>361</v>
      </c>
      <c r="AJ30" s="2">
        <v>43888</v>
      </c>
      <c r="AK30" s="1" t="s">
        <v>353</v>
      </c>
      <c r="AL30" s="1" t="s">
        <v>312</v>
      </c>
      <c r="AM30" s="2">
        <v>43893</v>
      </c>
      <c r="AN30" s="1" t="s">
        <v>310</v>
      </c>
      <c r="AO30" s="1" t="s">
        <v>498</v>
      </c>
      <c r="AP30" s="1" t="s">
        <v>312</v>
      </c>
      <c r="AQ30" s="1" t="s">
        <v>359</v>
      </c>
      <c r="AR30" s="1" t="s">
        <v>355</v>
      </c>
      <c r="AS30" s="1"/>
      <c r="AT30" s="23">
        <v>0.99987000000000004</v>
      </c>
      <c r="AU30" s="1">
        <v>4200026118</v>
      </c>
      <c r="AV30" s="1" t="s">
        <v>629</v>
      </c>
      <c r="AW30" s="1" t="s">
        <v>360</v>
      </c>
      <c r="AX30" s="7">
        <v>5620</v>
      </c>
      <c r="AY30" s="7" t="s">
        <v>689</v>
      </c>
      <c r="AZ30" s="7" t="s">
        <v>690</v>
      </c>
      <c r="BA30" s="7"/>
    </row>
    <row r="31" spans="1:53" s="19" customFormat="1" ht="142.5" x14ac:dyDescent="0.25">
      <c r="A31" s="49" t="s">
        <v>137</v>
      </c>
      <c r="B31" s="2">
        <v>43889</v>
      </c>
      <c r="C31" s="1" t="s">
        <v>109</v>
      </c>
      <c r="D31" s="1" t="s">
        <v>116</v>
      </c>
      <c r="E31" s="15">
        <v>19489154</v>
      </c>
      <c r="F31" s="1" t="s">
        <v>168</v>
      </c>
      <c r="G31" s="4" t="s">
        <v>561</v>
      </c>
      <c r="H31" s="1" t="s">
        <v>298</v>
      </c>
      <c r="I31" s="1" t="s">
        <v>136</v>
      </c>
      <c r="J31" s="1" t="s">
        <v>806</v>
      </c>
      <c r="K31" s="1"/>
      <c r="L31" s="1" t="s">
        <v>302</v>
      </c>
      <c r="M31" s="1" t="s">
        <v>303</v>
      </c>
      <c r="N31" s="2">
        <v>43918</v>
      </c>
      <c r="O31" s="1" t="s">
        <v>259</v>
      </c>
      <c r="P31" s="1">
        <v>8903018845</v>
      </c>
      <c r="Q31" s="6">
        <v>115000000</v>
      </c>
      <c r="R31" s="1">
        <v>20920</v>
      </c>
      <c r="S31" s="2" t="s">
        <v>712</v>
      </c>
      <c r="T31" s="6">
        <v>55000000</v>
      </c>
      <c r="U31" s="6">
        <f t="shared" si="0"/>
        <v>170000000</v>
      </c>
      <c r="V31" s="13">
        <v>135000000</v>
      </c>
      <c r="W31" s="13">
        <v>133254755</v>
      </c>
      <c r="X31" s="23">
        <f t="shared" si="2"/>
        <v>0.79411764705882348</v>
      </c>
      <c r="Y31" s="13">
        <f t="shared" si="3"/>
        <v>35000000</v>
      </c>
      <c r="Z31" s="23"/>
      <c r="AA31" s="2">
        <v>43893</v>
      </c>
      <c r="AB31" s="2">
        <v>44165</v>
      </c>
      <c r="AC31" s="2">
        <v>44346</v>
      </c>
      <c r="AD31" s="2" t="s">
        <v>712</v>
      </c>
      <c r="AE31" s="2" t="s">
        <v>713</v>
      </c>
      <c r="AF31" s="1" t="s">
        <v>754</v>
      </c>
      <c r="AG31" s="1" t="s">
        <v>307</v>
      </c>
      <c r="AH31" s="1">
        <v>1040356604</v>
      </c>
      <c r="AI31" s="1" t="s">
        <v>361</v>
      </c>
      <c r="AJ31" s="2">
        <v>43889</v>
      </c>
      <c r="AK31" s="1" t="s">
        <v>353</v>
      </c>
      <c r="AL31" s="1" t="s">
        <v>312</v>
      </c>
      <c r="AM31" s="2">
        <v>43893</v>
      </c>
      <c r="AN31" s="1" t="s">
        <v>499</v>
      </c>
      <c r="AO31" s="1">
        <v>31716</v>
      </c>
      <c r="AP31" s="1" t="s">
        <v>312</v>
      </c>
      <c r="AQ31" s="1" t="s">
        <v>320</v>
      </c>
      <c r="AR31" s="1" t="s">
        <v>356</v>
      </c>
      <c r="AS31" s="1"/>
      <c r="AT31" s="23">
        <v>0.99987000000000004</v>
      </c>
      <c r="AU31" s="1">
        <v>5100004226</v>
      </c>
      <c r="AV31" s="1" t="s">
        <v>746</v>
      </c>
      <c r="AW31" s="1" t="s">
        <v>360</v>
      </c>
      <c r="AX31" s="7">
        <v>3620</v>
      </c>
      <c r="AY31" s="1" t="s">
        <v>685</v>
      </c>
      <c r="AZ31" s="1" t="s">
        <v>686</v>
      </c>
      <c r="BA31" s="7" t="s">
        <v>759</v>
      </c>
    </row>
    <row r="32" spans="1:53" s="19" customFormat="1" ht="114" x14ac:dyDescent="0.25">
      <c r="A32" s="1" t="s">
        <v>226</v>
      </c>
      <c r="B32" s="2">
        <v>43889</v>
      </c>
      <c r="C32" s="1" t="s">
        <v>109</v>
      </c>
      <c r="D32" s="1" t="s">
        <v>116</v>
      </c>
      <c r="E32" s="15">
        <v>19489154</v>
      </c>
      <c r="F32" s="1" t="s">
        <v>167</v>
      </c>
      <c r="G32" s="4" t="s">
        <v>72</v>
      </c>
      <c r="H32" s="1" t="s">
        <v>299</v>
      </c>
      <c r="I32" s="1" t="s">
        <v>122</v>
      </c>
      <c r="J32" s="1" t="s">
        <v>824</v>
      </c>
      <c r="K32" s="1"/>
      <c r="L32" s="1" t="s">
        <v>302</v>
      </c>
      <c r="M32" s="1" t="s">
        <v>303</v>
      </c>
      <c r="N32" s="2">
        <v>43918</v>
      </c>
      <c r="O32" s="58" t="s">
        <v>293</v>
      </c>
      <c r="P32" s="1">
        <v>9012963225</v>
      </c>
      <c r="Q32" s="6">
        <v>8000000</v>
      </c>
      <c r="R32" s="1">
        <v>21620</v>
      </c>
      <c r="S32" s="2">
        <v>43949</v>
      </c>
      <c r="T32" s="6">
        <v>3000000</v>
      </c>
      <c r="U32" s="6">
        <f t="shared" si="0"/>
        <v>11000000</v>
      </c>
      <c r="V32" s="13">
        <v>11000000</v>
      </c>
      <c r="W32" s="13">
        <f t="shared" si="1"/>
        <v>11000000</v>
      </c>
      <c r="X32" s="23">
        <f t="shared" si="2"/>
        <v>1</v>
      </c>
      <c r="Y32" s="13">
        <f t="shared" si="3"/>
        <v>0</v>
      </c>
      <c r="Z32" s="23"/>
      <c r="AA32" s="2">
        <v>43893</v>
      </c>
      <c r="AB32" s="2">
        <v>44176</v>
      </c>
      <c r="AC32" s="2">
        <v>44297</v>
      </c>
      <c r="AD32" s="1">
        <v>0</v>
      </c>
      <c r="AE32" s="1">
        <v>0</v>
      </c>
      <c r="AF32" s="1" t="s">
        <v>306</v>
      </c>
      <c r="AG32" s="1" t="s">
        <v>309</v>
      </c>
      <c r="AH32" s="1">
        <v>1110521259</v>
      </c>
      <c r="AI32" s="1" t="s">
        <v>361</v>
      </c>
      <c r="AJ32" s="2">
        <v>43889</v>
      </c>
      <c r="AK32" s="1" t="s">
        <v>353</v>
      </c>
      <c r="AL32" s="1" t="s">
        <v>351</v>
      </c>
      <c r="AM32" s="2">
        <v>43893</v>
      </c>
      <c r="AN32" s="1" t="s">
        <v>331</v>
      </c>
      <c r="AO32" s="1">
        <v>90023294</v>
      </c>
      <c r="AP32" s="1" t="s">
        <v>351</v>
      </c>
      <c r="AQ32" s="1" t="s">
        <v>351</v>
      </c>
      <c r="AR32" s="1" t="s">
        <v>357</v>
      </c>
      <c r="AS32" s="1"/>
      <c r="AT32" s="23">
        <v>0.99987000000000004</v>
      </c>
      <c r="AU32" s="1">
        <v>4300004229</v>
      </c>
      <c r="AV32" s="1" t="s">
        <v>629</v>
      </c>
      <c r="AW32" s="1" t="s">
        <v>360</v>
      </c>
      <c r="AX32" s="7">
        <v>6020</v>
      </c>
      <c r="AY32" s="7" t="s">
        <v>689</v>
      </c>
      <c r="AZ32" s="7" t="s">
        <v>690</v>
      </c>
      <c r="BA32" s="7"/>
    </row>
    <row r="33" spans="1:53" s="19" customFormat="1" ht="114" x14ac:dyDescent="0.25">
      <c r="A33" s="1" t="s">
        <v>227</v>
      </c>
      <c r="B33" s="2">
        <v>43889</v>
      </c>
      <c r="C33" s="1" t="s">
        <v>110</v>
      </c>
      <c r="D33" s="1" t="s">
        <v>116</v>
      </c>
      <c r="E33" s="15">
        <v>19489154</v>
      </c>
      <c r="F33" s="1" t="s">
        <v>171</v>
      </c>
      <c r="G33" s="4" t="s">
        <v>72</v>
      </c>
      <c r="H33" s="1" t="s">
        <v>299</v>
      </c>
      <c r="I33" s="1" t="s">
        <v>123</v>
      </c>
      <c r="J33" s="1" t="s">
        <v>807</v>
      </c>
      <c r="K33" s="1"/>
      <c r="L33" s="1" t="s">
        <v>302</v>
      </c>
      <c r="M33" s="1" t="s">
        <v>303</v>
      </c>
      <c r="N33" s="2">
        <v>43918</v>
      </c>
      <c r="O33" s="1" t="s">
        <v>296</v>
      </c>
      <c r="P33" s="1">
        <v>9000235986</v>
      </c>
      <c r="Q33" s="6">
        <v>33000000</v>
      </c>
      <c r="R33" s="1">
        <v>21020</v>
      </c>
      <c r="S33" s="2">
        <v>44025</v>
      </c>
      <c r="T33" s="6">
        <v>14469100</v>
      </c>
      <c r="U33" s="6">
        <f t="shared" si="0"/>
        <v>47469100</v>
      </c>
      <c r="V33" s="13">
        <v>47469100</v>
      </c>
      <c r="W33" s="13">
        <f t="shared" si="1"/>
        <v>47469100</v>
      </c>
      <c r="X33" s="23">
        <f t="shared" si="2"/>
        <v>1</v>
      </c>
      <c r="Y33" s="13">
        <f t="shared" si="3"/>
        <v>0</v>
      </c>
      <c r="Z33" s="23"/>
      <c r="AA33" s="2">
        <v>43892</v>
      </c>
      <c r="AB33" s="2">
        <v>44162</v>
      </c>
      <c r="AC33" s="2">
        <v>44188</v>
      </c>
      <c r="AD33" s="1">
        <v>0</v>
      </c>
      <c r="AE33" s="1">
        <v>0</v>
      </c>
      <c r="AF33" s="1" t="s">
        <v>605</v>
      </c>
      <c r="AG33" s="1" t="s">
        <v>308</v>
      </c>
      <c r="AH33" s="1">
        <v>43263503</v>
      </c>
      <c r="AI33" s="1" t="s">
        <v>361</v>
      </c>
      <c r="AJ33" s="2">
        <v>43889</v>
      </c>
      <c r="AK33" s="1" t="s">
        <v>353</v>
      </c>
      <c r="AL33" s="1" t="s">
        <v>351</v>
      </c>
      <c r="AM33" s="2">
        <v>43889</v>
      </c>
      <c r="AN33" s="1" t="s">
        <v>333</v>
      </c>
      <c r="AO33" s="1" t="s">
        <v>500</v>
      </c>
      <c r="AP33" s="1" t="s">
        <v>351</v>
      </c>
      <c r="AQ33" s="1" t="s">
        <v>351</v>
      </c>
      <c r="AR33" s="1" t="s">
        <v>358</v>
      </c>
      <c r="AS33" s="1"/>
      <c r="AT33" s="23">
        <v>0.99987000000000004</v>
      </c>
      <c r="AU33" s="1">
        <v>4300004168</v>
      </c>
      <c r="AV33" s="1" t="s">
        <v>800</v>
      </c>
      <c r="AW33" s="1" t="s">
        <v>360</v>
      </c>
      <c r="AX33" s="7">
        <v>5420</v>
      </c>
      <c r="AY33" s="1" t="s">
        <v>685</v>
      </c>
      <c r="AZ33" s="1" t="s">
        <v>686</v>
      </c>
      <c r="BA33" s="7"/>
    </row>
    <row r="34" spans="1:53" s="19" customFormat="1" ht="99.75" x14ac:dyDescent="0.25">
      <c r="A34" s="1" t="s">
        <v>419</v>
      </c>
      <c r="B34" s="2">
        <v>43894</v>
      </c>
      <c r="C34" s="1" t="s">
        <v>109</v>
      </c>
      <c r="D34" s="1" t="s">
        <v>116</v>
      </c>
      <c r="E34" s="15">
        <v>19489154</v>
      </c>
      <c r="F34" s="1" t="s">
        <v>180</v>
      </c>
      <c r="G34" s="4" t="s">
        <v>72</v>
      </c>
      <c r="H34" s="1" t="s">
        <v>298</v>
      </c>
      <c r="I34" s="1" t="s">
        <v>128</v>
      </c>
      <c r="J34" s="1" t="s">
        <v>807</v>
      </c>
      <c r="K34" s="1"/>
      <c r="L34" s="1" t="s">
        <v>302</v>
      </c>
      <c r="M34" s="1" t="s">
        <v>303</v>
      </c>
      <c r="N34" s="2">
        <v>43918</v>
      </c>
      <c r="O34" s="1" t="s">
        <v>424</v>
      </c>
      <c r="P34" s="1">
        <v>9004071517</v>
      </c>
      <c r="Q34" s="6">
        <v>50000000</v>
      </c>
      <c r="R34" s="1">
        <v>21820</v>
      </c>
      <c r="S34" s="1">
        <v>0</v>
      </c>
      <c r="T34" s="6">
        <v>0</v>
      </c>
      <c r="U34" s="6">
        <f t="shared" si="0"/>
        <v>50000000</v>
      </c>
      <c r="V34" s="13">
        <v>49999600</v>
      </c>
      <c r="W34" s="13">
        <f t="shared" si="1"/>
        <v>49999600</v>
      </c>
      <c r="X34" s="23">
        <f t="shared" si="2"/>
        <v>0.99999199999999999</v>
      </c>
      <c r="Y34" s="13">
        <f t="shared" si="3"/>
        <v>400</v>
      </c>
      <c r="Z34" s="6">
        <v>400</v>
      </c>
      <c r="AA34" s="2">
        <v>43896</v>
      </c>
      <c r="AB34" s="2">
        <v>43951</v>
      </c>
      <c r="AC34" s="2">
        <v>43963</v>
      </c>
      <c r="AD34" s="1">
        <v>0</v>
      </c>
      <c r="AE34" s="1">
        <v>0</v>
      </c>
      <c r="AF34" s="1" t="s">
        <v>605</v>
      </c>
      <c r="AG34" s="1" t="s">
        <v>427</v>
      </c>
      <c r="AH34" s="1">
        <v>13850627</v>
      </c>
      <c r="AI34" s="1" t="s">
        <v>430</v>
      </c>
      <c r="AJ34" s="2">
        <v>43894</v>
      </c>
      <c r="AK34" s="1" t="s">
        <v>353</v>
      </c>
      <c r="AL34" s="1" t="s">
        <v>432</v>
      </c>
      <c r="AM34" s="2">
        <v>43895</v>
      </c>
      <c r="AN34" s="1" t="s">
        <v>310</v>
      </c>
      <c r="AO34" s="1" t="s">
        <v>436</v>
      </c>
      <c r="AP34" s="1" t="s">
        <v>432</v>
      </c>
      <c r="AQ34" s="1" t="s">
        <v>443</v>
      </c>
      <c r="AR34" s="1" t="s">
        <v>447</v>
      </c>
      <c r="AS34" s="1"/>
      <c r="AT34" s="23">
        <v>0.99987000000000004</v>
      </c>
      <c r="AU34" s="1">
        <v>5100004207</v>
      </c>
      <c r="AV34" s="1" t="s">
        <v>725</v>
      </c>
      <c r="AW34" s="1" t="s">
        <v>360</v>
      </c>
      <c r="AX34" s="7">
        <v>6920</v>
      </c>
      <c r="AY34" s="7" t="s">
        <v>689</v>
      </c>
      <c r="AZ34" s="1" t="s">
        <v>692</v>
      </c>
      <c r="BA34" s="7"/>
    </row>
    <row r="35" spans="1:53" s="19" customFormat="1" ht="71.25" x14ac:dyDescent="0.25">
      <c r="A35" s="1" t="s">
        <v>420</v>
      </c>
      <c r="B35" s="2">
        <v>43894</v>
      </c>
      <c r="C35" s="1" t="s">
        <v>109</v>
      </c>
      <c r="D35" s="1" t="s">
        <v>116</v>
      </c>
      <c r="E35" s="15">
        <v>19489154</v>
      </c>
      <c r="F35" s="1" t="s">
        <v>181</v>
      </c>
      <c r="G35" s="4" t="s">
        <v>72</v>
      </c>
      <c r="H35" s="1" t="s">
        <v>298</v>
      </c>
      <c r="I35" s="1" t="s">
        <v>129</v>
      </c>
      <c r="J35" s="1" t="s">
        <v>807</v>
      </c>
      <c r="K35" s="1"/>
      <c r="L35" s="1" t="s">
        <v>302</v>
      </c>
      <c r="M35" s="1" t="s">
        <v>303</v>
      </c>
      <c r="N35" s="2">
        <v>43918</v>
      </c>
      <c r="O35" s="1" t="s">
        <v>424</v>
      </c>
      <c r="P35" s="1">
        <v>9004071517</v>
      </c>
      <c r="Q35" s="6">
        <v>50000000</v>
      </c>
      <c r="R35" s="1">
        <v>21720</v>
      </c>
      <c r="S35" s="1">
        <v>0</v>
      </c>
      <c r="T35" s="6">
        <v>0</v>
      </c>
      <c r="U35" s="6">
        <f t="shared" si="0"/>
        <v>50000000</v>
      </c>
      <c r="V35" s="13">
        <v>49999600</v>
      </c>
      <c r="W35" s="13">
        <f t="shared" si="1"/>
        <v>49999600</v>
      </c>
      <c r="X35" s="23">
        <f t="shared" si="2"/>
        <v>0.99999199999999999</v>
      </c>
      <c r="Y35" s="13">
        <f t="shared" si="3"/>
        <v>400</v>
      </c>
      <c r="Z35" s="6">
        <v>400</v>
      </c>
      <c r="AA35" s="2">
        <v>43896</v>
      </c>
      <c r="AB35" s="2">
        <v>43951</v>
      </c>
      <c r="AC35" s="2">
        <v>43963</v>
      </c>
      <c r="AD35" s="1">
        <v>0</v>
      </c>
      <c r="AE35" s="1">
        <v>0</v>
      </c>
      <c r="AF35" s="1" t="s">
        <v>605</v>
      </c>
      <c r="AG35" s="1" t="s">
        <v>427</v>
      </c>
      <c r="AH35" s="1">
        <v>13850627</v>
      </c>
      <c r="AI35" s="1" t="s">
        <v>430</v>
      </c>
      <c r="AJ35" s="2">
        <v>43894</v>
      </c>
      <c r="AK35" s="1" t="s">
        <v>353</v>
      </c>
      <c r="AL35" s="1" t="s">
        <v>432</v>
      </c>
      <c r="AM35" s="2">
        <v>43895</v>
      </c>
      <c r="AN35" s="1" t="s">
        <v>310</v>
      </c>
      <c r="AO35" s="1" t="s">
        <v>437</v>
      </c>
      <c r="AP35" s="1" t="s">
        <v>432</v>
      </c>
      <c r="AQ35" s="1" t="s">
        <v>443</v>
      </c>
      <c r="AR35" s="1" t="s">
        <v>447</v>
      </c>
      <c r="AS35" s="1"/>
      <c r="AT35" s="23">
        <v>0.99987000000000004</v>
      </c>
      <c r="AU35" s="1">
        <v>5100004208</v>
      </c>
      <c r="AV35" s="1" t="s">
        <v>725</v>
      </c>
      <c r="AW35" s="1" t="s">
        <v>360</v>
      </c>
      <c r="AX35" s="7">
        <v>7020</v>
      </c>
      <c r="AY35" s="7" t="s">
        <v>689</v>
      </c>
      <c r="AZ35" s="7" t="s">
        <v>693</v>
      </c>
      <c r="BA35" s="7"/>
    </row>
    <row r="36" spans="1:53" s="19" customFormat="1" ht="71.25" x14ac:dyDescent="0.25">
      <c r="A36" s="1" t="s">
        <v>421</v>
      </c>
      <c r="B36" s="2">
        <v>43895</v>
      </c>
      <c r="C36" s="1" t="s">
        <v>109</v>
      </c>
      <c r="D36" s="1" t="s">
        <v>116</v>
      </c>
      <c r="E36" s="15">
        <v>19489154</v>
      </c>
      <c r="F36" s="1" t="s">
        <v>176</v>
      </c>
      <c r="G36" s="4" t="s">
        <v>72</v>
      </c>
      <c r="H36" s="1" t="s">
        <v>298</v>
      </c>
      <c r="I36" s="1" t="s">
        <v>124</v>
      </c>
      <c r="J36" s="1" t="s">
        <v>814</v>
      </c>
      <c r="K36" s="1"/>
      <c r="L36" s="1" t="s">
        <v>302</v>
      </c>
      <c r="M36" s="1" t="s">
        <v>303</v>
      </c>
      <c r="N36" s="2">
        <v>43918</v>
      </c>
      <c r="O36" s="1" t="s">
        <v>425</v>
      </c>
      <c r="P36" s="1">
        <v>9004506423</v>
      </c>
      <c r="Q36" s="6">
        <v>22555000</v>
      </c>
      <c r="R36" s="1">
        <v>22420</v>
      </c>
      <c r="S36" s="1">
        <v>0</v>
      </c>
      <c r="T36" s="6">
        <v>0</v>
      </c>
      <c r="U36" s="6">
        <f t="shared" si="0"/>
        <v>22555000</v>
      </c>
      <c r="V36" s="13">
        <v>22555000</v>
      </c>
      <c r="W36" s="13">
        <f t="shared" si="1"/>
        <v>22555000</v>
      </c>
      <c r="X36" s="23">
        <f t="shared" si="2"/>
        <v>1</v>
      </c>
      <c r="Y36" s="13">
        <f t="shared" si="3"/>
        <v>0</v>
      </c>
      <c r="Z36" s="23"/>
      <c r="AA36" s="2">
        <v>43895</v>
      </c>
      <c r="AB36" s="2">
        <v>44165</v>
      </c>
      <c r="AC36" s="2">
        <v>44153</v>
      </c>
      <c r="AD36" s="1">
        <v>0</v>
      </c>
      <c r="AE36" s="1">
        <v>0</v>
      </c>
      <c r="AF36" s="1" t="s">
        <v>605</v>
      </c>
      <c r="AG36" s="1" t="s">
        <v>428</v>
      </c>
      <c r="AH36" s="1">
        <v>43211743</v>
      </c>
      <c r="AI36" s="1" t="s">
        <v>361</v>
      </c>
      <c r="AJ36" s="2" t="s">
        <v>431</v>
      </c>
      <c r="AK36" s="1" t="s">
        <v>353</v>
      </c>
      <c r="AL36" s="1" t="s">
        <v>312</v>
      </c>
      <c r="AM36" s="2">
        <v>43895</v>
      </c>
      <c r="AN36" s="1" t="s">
        <v>433</v>
      </c>
      <c r="AO36" s="1" t="s">
        <v>438</v>
      </c>
      <c r="AP36" s="1" t="s">
        <v>312</v>
      </c>
      <c r="AQ36" s="1" t="s">
        <v>313</v>
      </c>
      <c r="AR36" s="1" t="s">
        <v>448</v>
      </c>
      <c r="AS36" s="1"/>
      <c r="AT36" s="23">
        <v>0.99987000000000004</v>
      </c>
      <c r="AU36" s="1">
        <v>4200029102</v>
      </c>
      <c r="AV36" s="1" t="s">
        <v>629</v>
      </c>
      <c r="AW36" s="1" t="s">
        <v>360</v>
      </c>
      <c r="AX36" s="7">
        <v>6720</v>
      </c>
      <c r="AY36" s="7" t="s">
        <v>689</v>
      </c>
      <c r="AZ36" s="7" t="s">
        <v>690</v>
      </c>
      <c r="BA36" s="7"/>
    </row>
    <row r="37" spans="1:53" s="19" customFormat="1" ht="71.25" x14ac:dyDescent="0.25">
      <c r="A37" s="1" t="s">
        <v>411</v>
      </c>
      <c r="B37" s="2">
        <v>43901</v>
      </c>
      <c r="C37" s="1" t="s">
        <v>110</v>
      </c>
      <c r="D37" s="1" t="s">
        <v>116</v>
      </c>
      <c r="E37" s="15">
        <v>19489154</v>
      </c>
      <c r="F37" s="1" t="s">
        <v>372</v>
      </c>
      <c r="G37" s="4" t="s">
        <v>72</v>
      </c>
      <c r="H37" s="1" t="s">
        <v>298</v>
      </c>
      <c r="I37" s="1" t="s">
        <v>226</v>
      </c>
      <c r="J37" s="1" t="s">
        <v>801</v>
      </c>
      <c r="K37" s="1"/>
      <c r="L37" s="1" t="s">
        <v>302</v>
      </c>
      <c r="M37" s="1" t="s">
        <v>303</v>
      </c>
      <c r="N37" s="2">
        <v>43918</v>
      </c>
      <c r="O37" s="1" t="s">
        <v>415</v>
      </c>
      <c r="P37" s="1">
        <v>713105640</v>
      </c>
      <c r="Q37" s="6">
        <v>31800000</v>
      </c>
      <c r="R37" s="1">
        <v>25720</v>
      </c>
      <c r="S37" s="1">
        <v>0</v>
      </c>
      <c r="T37" s="6">
        <v>0</v>
      </c>
      <c r="U37" s="6">
        <f t="shared" si="0"/>
        <v>31800000</v>
      </c>
      <c r="V37" s="13">
        <v>31800000</v>
      </c>
      <c r="W37" s="13">
        <f t="shared" si="1"/>
        <v>31800000</v>
      </c>
      <c r="X37" s="23">
        <f t="shared" si="2"/>
        <v>1</v>
      </c>
      <c r="Y37" s="13">
        <f t="shared" si="3"/>
        <v>0</v>
      </c>
      <c r="Z37" s="23"/>
      <c r="AA37" s="2">
        <v>43903</v>
      </c>
      <c r="AB37" s="2">
        <v>44163</v>
      </c>
      <c r="AC37" s="2">
        <v>44089</v>
      </c>
      <c r="AD37" s="1">
        <v>0</v>
      </c>
      <c r="AE37" s="1">
        <v>0</v>
      </c>
      <c r="AF37" s="1" t="s">
        <v>605</v>
      </c>
      <c r="AG37" s="1" t="s">
        <v>429</v>
      </c>
      <c r="AH37" s="1">
        <v>71319321</v>
      </c>
      <c r="AI37" s="1" t="s">
        <v>430</v>
      </c>
      <c r="AJ37" s="2">
        <v>43901</v>
      </c>
      <c r="AK37" s="1" t="s">
        <v>353</v>
      </c>
      <c r="AL37" s="1" t="s">
        <v>432</v>
      </c>
      <c r="AM37" s="2">
        <v>43903</v>
      </c>
      <c r="AN37" s="1" t="s">
        <v>434</v>
      </c>
      <c r="AO37" s="1">
        <v>100113039</v>
      </c>
      <c r="AP37" s="1" t="s">
        <v>432</v>
      </c>
      <c r="AQ37" s="1" t="s">
        <v>444</v>
      </c>
      <c r="AR37" s="1" t="s">
        <v>449</v>
      </c>
      <c r="AS37" s="1"/>
      <c r="AT37" s="23">
        <v>0.99987000000000004</v>
      </c>
      <c r="AU37" s="1">
        <v>4200029710</v>
      </c>
      <c r="AV37" s="1" t="s">
        <v>605</v>
      </c>
      <c r="AW37" s="1" t="s">
        <v>360</v>
      </c>
      <c r="AX37" s="7">
        <v>5020</v>
      </c>
      <c r="AY37" s="7" t="s">
        <v>689</v>
      </c>
      <c r="AZ37" s="7" t="s">
        <v>690</v>
      </c>
      <c r="BA37" s="7"/>
    </row>
    <row r="38" spans="1:53" s="19" customFormat="1" ht="128.25" x14ac:dyDescent="0.25">
      <c r="A38" s="1" t="s">
        <v>412</v>
      </c>
      <c r="B38" s="2">
        <v>43908</v>
      </c>
      <c r="C38" s="1" t="s">
        <v>109</v>
      </c>
      <c r="D38" s="1" t="s">
        <v>116</v>
      </c>
      <c r="E38" s="15">
        <v>19489154</v>
      </c>
      <c r="F38" s="1" t="s">
        <v>377</v>
      </c>
      <c r="G38" s="4" t="s">
        <v>72</v>
      </c>
      <c r="H38" s="1" t="s">
        <v>298</v>
      </c>
      <c r="I38" s="1" t="s">
        <v>412</v>
      </c>
      <c r="J38" s="1" t="s">
        <v>810</v>
      </c>
      <c r="K38" s="1"/>
      <c r="L38" s="1" t="s">
        <v>302</v>
      </c>
      <c r="M38" s="1" t="s">
        <v>303</v>
      </c>
      <c r="N38" s="2">
        <v>43918</v>
      </c>
      <c r="O38" s="1" t="s">
        <v>416</v>
      </c>
      <c r="P38" s="1">
        <v>9011512224</v>
      </c>
      <c r="Q38" s="6">
        <v>50368000</v>
      </c>
      <c r="R38" s="1">
        <v>29220</v>
      </c>
      <c r="S38" s="1">
        <v>0</v>
      </c>
      <c r="T38" s="6">
        <v>0</v>
      </c>
      <c r="U38" s="6">
        <f t="shared" si="0"/>
        <v>50368000</v>
      </c>
      <c r="V38" s="13">
        <v>50368000</v>
      </c>
      <c r="W38" s="13">
        <f t="shared" si="1"/>
        <v>50368000</v>
      </c>
      <c r="X38" s="23">
        <f t="shared" si="2"/>
        <v>1</v>
      </c>
      <c r="Y38" s="13">
        <f t="shared" si="3"/>
        <v>0</v>
      </c>
      <c r="Z38" s="23"/>
      <c r="AA38" s="2">
        <v>43915</v>
      </c>
      <c r="AB38" s="2">
        <v>44162</v>
      </c>
      <c r="AC38" s="2">
        <v>44153</v>
      </c>
      <c r="AD38" s="1">
        <v>0</v>
      </c>
      <c r="AE38" s="1">
        <v>0</v>
      </c>
      <c r="AF38" s="1" t="s">
        <v>605</v>
      </c>
      <c r="AG38" s="1" t="s">
        <v>309</v>
      </c>
      <c r="AH38" s="1">
        <v>1110521259</v>
      </c>
      <c r="AI38" s="1" t="s">
        <v>361</v>
      </c>
      <c r="AJ38" s="2">
        <v>43908</v>
      </c>
      <c r="AK38" s="1" t="s">
        <v>353</v>
      </c>
      <c r="AL38" s="1" t="s">
        <v>432</v>
      </c>
      <c r="AM38" s="2">
        <v>43915</v>
      </c>
      <c r="AN38" s="1" t="s">
        <v>310</v>
      </c>
      <c r="AO38" s="2" t="s">
        <v>439</v>
      </c>
      <c r="AP38" s="1" t="s">
        <v>432</v>
      </c>
      <c r="AQ38" s="1" t="s">
        <v>443</v>
      </c>
      <c r="AR38" s="1" t="s">
        <v>450</v>
      </c>
      <c r="AS38" s="1"/>
      <c r="AT38" s="23">
        <v>0.99987000000000004</v>
      </c>
      <c r="AU38" s="1">
        <v>4200029103</v>
      </c>
      <c r="AV38" s="1" t="s">
        <v>629</v>
      </c>
      <c r="AW38" s="1" t="s">
        <v>360</v>
      </c>
      <c r="AX38" s="7">
        <v>6820</v>
      </c>
      <c r="AY38" s="1" t="s">
        <v>685</v>
      </c>
      <c r="AZ38" s="1" t="s">
        <v>695</v>
      </c>
      <c r="BA38" s="7"/>
    </row>
    <row r="39" spans="1:53" s="19" customFormat="1" ht="128.25" x14ac:dyDescent="0.25">
      <c r="A39" s="1" t="s">
        <v>413</v>
      </c>
      <c r="B39" s="2">
        <v>43909</v>
      </c>
      <c r="C39" s="1" t="s">
        <v>109</v>
      </c>
      <c r="D39" s="1" t="s">
        <v>116</v>
      </c>
      <c r="E39" s="15">
        <v>19489154</v>
      </c>
      <c r="F39" s="1" t="s">
        <v>378</v>
      </c>
      <c r="G39" s="4" t="s">
        <v>72</v>
      </c>
      <c r="H39" s="1" t="s">
        <v>299</v>
      </c>
      <c r="I39" s="1" t="s">
        <v>413</v>
      </c>
      <c r="J39" s="1" t="s">
        <v>823</v>
      </c>
      <c r="K39" s="1"/>
      <c r="L39" s="1" t="s">
        <v>302</v>
      </c>
      <c r="M39" s="1" t="s">
        <v>303</v>
      </c>
      <c r="N39" s="2">
        <v>43918</v>
      </c>
      <c r="O39" s="58" t="s">
        <v>417</v>
      </c>
      <c r="P39" s="1">
        <v>9002044416</v>
      </c>
      <c r="Q39" s="6">
        <v>49500000</v>
      </c>
      <c r="R39" s="1">
        <v>29820</v>
      </c>
      <c r="S39" s="2">
        <v>44159</v>
      </c>
      <c r="T39" s="6">
        <v>970000</v>
      </c>
      <c r="U39" s="6">
        <f t="shared" si="0"/>
        <v>50470000</v>
      </c>
      <c r="V39" s="13">
        <v>42670000</v>
      </c>
      <c r="W39" s="13">
        <f t="shared" si="1"/>
        <v>42670000</v>
      </c>
      <c r="X39" s="23">
        <f t="shared" si="2"/>
        <v>0.84545274420447791</v>
      </c>
      <c r="Y39" s="13">
        <f t="shared" si="3"/>
        <v>7800000</v>
      </c>
      <c r="Z39" s="46">
        <f>+Y39</f>
        <v>7800000</v>
      </c>
      <c r="AA39" s="2">
        <v>43914</v>
      </c>
      <c r="AB39" s="2">
        <v>44183</v>
      </c>
      <c r="AC39" s="2">
        <v>44304</v>
      </c>
      <c r="AD39" s="1">
        <v>0</v>
      </c>
      <c r="AE39" s="1">
        <v>0</v>
      </c>
      <c r="AF39" s="1" t="s">
        <v>755</v>
      </c>
      <c r="AG39" s="1" t="s">
        <v>428</v>
      </c>
      <c r="AH39" s="1">
        <v>43211743</v>
      </c>
      <c r="AI39" s="1" t="s">
        <v>361</v>
      </c>
      <c r="AJ39" s="2">
        <v>43909</v>
      </c>
      <c r="AK39" s="1" t="s">
        <v>353</v>
      </c>
      <c r="AL39" s="1" t="s">
        <v>351</v>
      </c>
      <c r="AM39" s="2">
        <v>43914</v>
      </c>
      <c r="AN39" s="1" t="s">
        <v>333</v>
      </c>
      <c r="AO39" s="2" t="s">
        <v>440</v>
      </c>
      <c r="AP39" s="1" t="s">
        <v>351</v>
      </c>
      <c r="AQ39" s="1" t="s">
        <v>445</v>
      </c>
      <c r="AR39" s="1" t="s">
        <v>451</v>
      </c>
      <c r="AS39" s="1"/>
      <c r="AT39" s="23">
        <v>0.99987000000000004</v>
      </c>
      <c r="AU39" s="1">
        <v>4300004256</v>
      </c>
      <c r="AV39" s="1" t="s">
        <v>630</v>
      </c>
      <c r="AW39" s="1" t="s">
        <v>360</v>
      </c>
      <c r="AX39" s="7">
        <v>4720</v>
      </c>
      <c r="AY39" s="1" t="s">
        <v>685</v>
      </c>
      <c r="AZ39" s="1" t="s">
        <v>695</v>
      </c>
      <c r="BA39" s="7"/>
    </row>
    <row r="40" spans="1:53" s="19" customFormat="1" ht="114" x14ac:dyDescent="0.25">
      <c r="A40" s="1" t="s">
        <v>414</v>
      </c>
      <c r="B40" s="2">
        <v>43910</v>
      </c>
      <c r="C40" s="1" t="s">
        <v>110</v>
      </c>
      <c r="D40" s="1" t="s">
        <v>116</v>
      </c>
      <c r="E40" s="15">
        <v>19489154</v>
      </c>
      <c r="F40" s="1" t="s">
        <v>177</v>
      </c>
      <c r="G40" s="4" t="s">
        <v>72</v>
      </c>
      <c r="H40" s="1" t="s">
        <v>299</v>
      </c>
      <c r="I40" s="1" t="s">
        <v>423</v>
      </c>
      <c r="J40" s="1" t="s">
        <v>804</v>
      </c>
      <c r="K40" s="1"/>
      <c r="L40" s="1" t="s">
        <v>302</v>
      </c>
      <c r="M40" s="1" t="s">
        <v>303</v>
      </c>
      <c r="N40" s="2">
        <v>43918</v>
      </c>
      <c r="O40" s="1" t="s">
        <v>408</v>
      </c>
      <c r="P40" s="1" t="s">
        <v>426</v>
      </c>
      <c r="Q40" s="6">
        <v>3000000</v>
      </c>
      <c r="R40" s="1">
        <v>29920</v>
      </c>
      <c r="S40" s="1">
        <v>0</v>
      </c>
      <c r="T40" s="6">
        <v>0</v>
      </c>
      <c r="U40" s="6">
        <f t="shared" si="0"/>
        <v>3000000</v>
      </c>
      <c r="V40" s="13">
        <v>3000000</v>
      </c>
      <c r="W40" s="13">
        <f t="shared" si="1"/>
        <v>3000000</v>
      </c>
      <c r="X40" s="23">
        <f t="shared" si="2"/>
        <v>1</v>
      </c>
      <c r="Y40" s="13">
        <f t="shared" si="3"/>
        <v>0</v>
      </c>
      <c r="Z40" s="23"/>
      <c r="AA40" s="2">
        <v>43914</v>
      </c>
      <c r="AB40" s="2">
        <v>44176</v>
      </c>
      <c r="AC40" s="2">
        <v>44132</v>
      </c>
      <c r="AD40" s="1">
        <v>0</v>
      </c>
      <c r="AE40" s="1">
        <v>0</v>
      </c>
      <c r="AF40" s="1" t="s">
        <v>605</v>
      </c>
      <c r="AG40" s="1" t="s">
        <v>309</v>
      </c>
      <c r="AH40" s="1">
        <v>1110521259</v>
      </c>
      <c r="AI40" s="1" t="s">
        <v>361</v>
      </c>
      <c r="AJ40" s="2">
        <v>43910</v>
      </c>
      <c r="AK40" s="1" t="s">
        <v>353</v>
      </c>
      <c r="AL40" s="1" t="s">
        <v>351</v>
      </c>
      <c r="AM40" s="2">
        <v>43914</v>
      </c>
      <c r="AN40" s="1" t="s">
        <v>435</v>
      </c>
      <c r="AO40" s="2" t="s">
        <v>441</v>
      </c>
      <c r="AP40" s="1" t="s">
        <v>351</v>
      </c>
      <c r="AQ40" s="1" t="s">
        <v>445</v>
      </c>
      <c r="AR40" s="1" t="s">
        <v>452</v>
      </c>
      <c r="AS40" s="1"/>
      <c r="AT40" s="23">
        <v>0.99987000000000004</v>
      </c>
      <c r="AU40" s="1">
        <v>4300004173</v>
      </c>
      <c r="AV40" s="1" t="s">
        <v>605</v>
      </c>
      <c r="AW40" s="1" t="s">
        <v>360</v>
      </c>
      <c r="AX40" s="7">
        <v>6020</v>
      </c>
      <c r="AY40" s="7" t="s">
        <v>689</v>
      </c>
      <c r="AZ40" s="7" t="s">
        <v>694</v>
      </c>
      <c r="BA40" s="7"/>
    </row>
    <row r="41" spans="1:53" s="19" customFormat="1" ht="185.25" x14ac:dyDescent="0.25">
      <c r="A41" s="49" t="s">
        <v>422</v>
      </c>
      <c r="B41" s="2">
        <v>43914</v>
      </c>
      <c r="C41" s="1" t="s">
        <v>109</v>
      </c>
      <c r="D41" s="1" t="s">
        <v>116</v>
      </c>
      <c r="E41" s="15">
        <v>19489154</v>
      </c>
      <c r="F41" s="1" t="s">
        <v>182</v>
      </c>
      <c r="G41" s="4" t="s">
        <v>561</v>
      </c>
      <c r="H41" s="1" t="s">
        <v>298</v>
      </c>
      <c r="I41" s="1" t="s">
        <v>137</v>
      </c>
      <c r="J41" s="1" t="s">
        <v>805</v>
      </c>
      <c r="K41" s="1"/>
      <c r="L41" s="1" t="s">
        <v>302</v>
      </c>
      <c r="M41" s="1" t="s">
        <v>303</v>
      </c>
      <c r="N41" s="2">
        <v>43918</v>
      </c>
      <c r="O41" s="1" t="s">
        <v>287</v>
      </c>
      <c r="P41" s="1">
        <v>217885640</v>
      </c>
      <c r="Q41" s="6">
        <v>200000000</v>
      </c>
      <c r="R41" s="1">
        <v>32520</v>
      </c>
      <c r="S41" s="2">
        <v>43979</v>
      </c>
      <c r="T41" s="6">
        <v>100000000</v>
      </c>
      <c r="U41" s="6">
        <f t="shared" si="0"/>
        <v>300000000</v>
      </c>
      <c r="V41" s="13">
        <v>300000000</v>
      </c>
      <c r="W41" s="13">
        <v>255352576</v>
      </c>
      <c r="X41" s="23">
        <f t="shared" si="2"/>
        <v>1</v>
      </c>
      <c r="Y41" s="13">
        <f t="shared" si="3"/>
        <v>0</v>
      </c>
      <c r="Z41" s="23"/>
      <c r="AA41" s="2">
        <v>43917</v>
      </c>
      <c r="AB41" s="2">
        <v>44176</v>
      </c>
      <c r="AC41" s="2">
        <v>44297</v>
      </c>
      <c r="AD41" s="1">
        <v>0</v>
      </c>
      <c r="AE41" s="1">
        <v>0</v>
      </c>
      <c r="AF41" s="1" t="s">
        <v>306</v>
      </c>
      <c r="AG41" s="1" t="s">
        <v>427</v>
      </c>
      <c r="AH41" s="1">
        <v>13850627</v>
      </c>
      <c r="AI41" s="1" t="s">
        <v>430</v>
      </c>
      <c r="AJ41" s="2">
        <v>43914</v>
      </c>
      <c r="AK41" s="1" t="s">
        <v>353</v>
      </c>
      <c r="AL41" s="1" t="s">
        <v>432</v>
      </c>
      <c r="AM41" s="2">
        <v>43917</v>
      </c>
      <c r="AN41" s="1" t="s">
        <v>318</v>
      </c>
      <c r="AO41" s="1" t="s">
        <v>442</v>
      </c>
      <c r="AP41" s="1" t="s">
        <v>432</v>
      </c>
      <c r="AQ41" s="1" t="s">
        <v>446</v>
      </c>
      <c r="AR41" s="1" t="s">
        <v>453</v>
      </c>
      <c r="AS41" s="1"/>
      <c r="AT41" s="23">
        <v>0.99987000000000004</v>
      </c>
      <c r="AU41" s="1">
        <v>5100004274</v>
      </c>
      <c r="AV41" s="1" t="s">
        <v>629</v>
      </c>
      <c r="AW41" s="1" t="s">
        <v>360</v>
      </c>
      <c r="AX41" s="7">
        <v>5520</v>
      </c>
      <c r="AY41" s="1" t="s">
        <v>685</v>
      </c>
      <c r="AZ41" s="1" t="s">
        <v>695</v>
      </c>
      <c r="BA41" s="7" t="s">
        <v>759</v>
      </c>
    </row>
    <row r="42" spans="1:53" s="19" customFormat="1" ht="42.75" x14ac:dyDescent="0.25">
      <c r="A42" s="1" t="s">
        <v>423</v>
      </c>
      <c r="B42" s="2">
        <v>43927</v>
      </c>
      <c r="C42" s="1" t="s">
        <v>110</v>
      </c>
      <c r="D42" s="1" t="s">
        <v>116</v>
      </c>
      <c r="E42" s="15">
        <v>19489154</v>
      </c>
      <c r="F42" s="1" t="s">
        <v>381</v>
      </c>
      <c r="G42" s="4" t="s">
        <v>72</v>
      </c>
      <c r="H42" s="1" t="s">
        <v>298</v>
      </c>
      <c r="I42" s="1" t="s">
        <v>541</v>
      </c>
      <c r="J42" s="1" t="s">
        <v>814</v>
      </c>
      <c r="K42" s="1"/>
      <c r="L42" s="1" t="s">
        <v>302</v>
      </c>
      <c r="M42" s="1" t="s">
        <v>303</v>
      </c>
      <c r="N42" s="2">
        <v>43918</v>
      </c>
      <c r="O42" s="1" t="s">
        <v>540</v>
      </c>
      <c r="P42" s="1">
        <v>8300400541</v>
      </c>
      <c r="Q42" s="6">
        <v>36000000</v>
      </c>
      <c r="R42" s="1">
        <v>38120</v>
      </c>
      <c r="S42" s="1">
        <v>0</v>
      </c>
      <c r="T42" s="6">
        <v>0</v>
      </c>
      <c r="U42" s="6">
        <f t="shared" si="0"/>
        <v>36000000</v>
      </c>
      <c r="V42" s="13">
        <v>36000000</v>
      </c>
      <c r="W42" s="13">
        <f t="shared" si="1"/>
        <v>36000000</v>
      </c>
      <c r="X42" s="23">
        <f t="shared" si="2"/>
        <v>1</v>
      </c>
      <c r="Y42" s="13">
        <f t="shared" si="3"/>
        <v>0</v>
      </c>
      <c r="Z42" s="23"/>
      <c r="AA42" s="2">
        <v>43936</v>
      </c>
      <c r="AB42" s="2">
        <v>44034</v>
      </c>
      <c r="AC42" s="2">
        <v>44063</v>
      </c>
      <c r="AD42" s="1"/>
      <c r="AE42" s="1"/>
      <c r="AF42" s="1" t="s">
        <v>605</v>
      </c>
      <c r="AG42" s="1" t="s">
        <v>429</v>
      </c>
      <c r="AH42" s="1">
        <v>71319321</v>
      </c>
      <c r="AI42" s="1" t="s">
        <v>430</v>
      </c>
      <c r="AJ42" s="2">
        <v>43927</v>
      </c>
      <c r="AK42" s="1" t="s">
        <v>353</v>
      </c>
      <c r="AL42" s="1" t="s">
        <v>581</v>
      </c>
      <c r="AM42" s="2">
        <v>43935</v>
      </c>
      <c r="AN42" s="1" t="s">
        <v>589</v>
      </c>
      <c r="AO42" s="1" t="s">
        <v>571</v>
      </c>
      <c r="AP42" s="1" t="s">
        <v>581</v>
      </c>
      <c r="AQ42" s="1" t="s">
        <v>591</v>
      </c>
      <c r="AR42" s="1" t="s">
        <v>616</v>
      </c>
      <c r="AS42" s="1"/>
      <c r="AT42" s="23">
        <v>0.99987000000000004</v>
      </c>
      <c r="AU42" s="1">
        <v>4200029719</v>
      </c>
      <c r="AV42" s="1" t="s">
        <v>605</v>
      </c>
      <c r="AW42" s="1" t="s">
        <v>360</v>
      </c>
      <c r="AX42" s="7">
        <v>5820</v>
      </c>
      <c r="AY42" s="7" t="s">
        <v>689</v>
      </c>
      <c r="AZ42" s="7" t="s">
        <v>690</v>
      </c>
      <c r="BA42" s="7"/>
    </row>
    <row r="43" spans="1:53" s="19" customFormat="1" ht="128.25" x14ac:dyDescent="0.25">
      <c r="A43" s="1" t="s">
        <v>541</v>
      </c>
      <c r="B43" s="2">
        <v>43927</v>
      </c>
      <c r="C43" s="1" t="s">
        <v>109</v>
      </c>
      <c r="D43" s="1" t="s">
        <v>116</v>
      </c>
      <c r="E43" s="15">
        <v>19489154</v>
      </c>
      <c r="F43" s="1" t="s">
        <v>382</v>
      </c>
      <c r="G43" s="4" t="s">
        <v>72</v>
      </c>
      <c r="H43" s="1" t="s">
        <v>563</v>
      </c>
      <c r="I43" s="1" t="s">
        <v>557</v>
      </c>
      <c r="J43" s="1" t="s">
        <v>809</v>
      </c>
      <c r="K43" s="1"/>
      <c r="L43" s="1" t="s">
        <v>302</v>
      </c>
      <c r="M43" s="1" t="s">
        <v>303</v>
      </c>
      <c r="N43" s="2">
        <v>43918</v>
      </c>
      <c r="O43" s="1" t="s">
        <v>542</v>
      </c>
      <c r="P43" s="1">
        <v>9009735928</v>
      </c>
      <c r="Q43" s="6">
        <v>15000000</v>
      </c>
      <c r="R43" s="1">
        <v>38220</v>
      </c>
      <c r="S43" s="1">
        <v>0</v>
      </c>
      <c r="T43" s="6">
        <v>0</v>
      </c>
      <c r="U43" s="6">
        <f t="shared" si="0"/>
        <v>15000000</v>
      </c>
      <c r="V43" s="13">
        <v>15000000</v>
      </c>
      <c r="W43" s="13">
        <f t="shared" si="1"/>
        <v>15000000</v>
      </c>
      <c r="X43" s="23">
        <f t="shared" si="2"/>
        <v>1</v>
      </c>
      <c r="Y43" s="13">
        <f t="shared" si="3"/>
        <v>0</v>
      </c>
      <c r="Z43" s="23"/>
      <c r="AA43" s="2">
        <v>43937</v>
      </c>
      <c r="AB43" s="2">
        <v>44163</v>
      </c>
      <c r="AC43" s="2">
        <v>44063</v>
      </c>
      <c r="AD43" s="1"/>
      <c r="AE43" s="1"/>
      <c r="AF43" s="1" t="s">
        <v>605</v>
      </c>
      <c r="AG43" s="1" t="s">
        <v>429</v>
      </c>
      <c r="AH43" s="1">
        <v>71319321</v>
      </c>
      <c r="AI43" s="1" t="s">
        <v>430</v>
      </c>
      <c r="AJ43" s="2">
        <v>43927</v>
      </c>
      <c r="AK43" s="1" t="s">
        <v>353</v>
      </c>
      <c r="AL43" s="1" t="s">
        <v>582</v>
      </c>
      <c r="AM43" s="2">
        <v>43936</v>
      </c>
      <c r="AN43" s="1" t="s">
        <v>589</v>
      </c>
      <c r="AO43" s="1" t="s">
        <v>572</v>
      </c>
      <c r="AP43" s="1" t="s">
        <v>582</v>
      </c>
      <c r="AQ43" s="1" t="s">
        <v>592</v>
      </c>
      <c r="AR43" s="1" t="s">
        <v>617</v>
      </c>
      <c r="AS43" s="1"/>
      <c r="AT43" s="23">
        <v>0.99987000000000004</v>
      </c>
      <c r="AU43" s="1">
        <v>5100004415</v>
      </c>
      <c r="AV43" s="1" t="s">
        <v>605</v>
      </c>
      <c r="AW43" s="1" t="s">
        <v>360</v>
      </c>
      <c r="AX43" s="7">
        <v>7420</v>
      </c>
      <c r="AY43" s="1" t="s">
        <v>685</v>
      </c>
      <c r="AZ43" s="1" t="s">
        <v>696</v>
      </c>
      <c r="BA43" s="7"/>
    </row>
    <row r="44" spans="1:53" s="19" customFormat="1" ht="128.25" x14ac:dyDescent="0.25">
      <c r="A44" s="1" t="s">
        <v>557</v>
      </c>
      <c r="B44" s="2">
        <v>43928</v>
      </c>
      <c r="C44" s="1" t="s">
        <v>109</v>
      </c>
      <c r="D44" s="1" t="s">
        <v>116</v>
      </c>
      <c r="E44" s="15">
        <v>19489154</v>
      </c>
      <c r="F44" s="1" t="s">
        <v>379</v>
      </c>
      <c r="G44" s="4" t="s">
        <v>560</v>
      </c>
      <c r="H44" s="1" t="s">
        <v>298</v>
      </c>
      <c r="I44" s="1" t="s">
        <v>414</v>
      </c>
      <c r="J44" s="1" t="s">
        <v>806</v>
      </c>
      <c r="K44" s="1"/>
      <c r="L44" s="1" t="s">
        <v>564</v>
      </c>
      <c r="M44" s="1" t="s">
        <v>303</v>
      </c>
      <c r="N44" s="2">
        <v>44012</v>
      </c>
      <c r="O44" s="1" t="s">
        <v>640</v>
      </c>
      <c r="P44" s="1">
        <v>8001385066</v>
      </c>
      <c r="Q44" s="6">
        <v>875360000</v>
      </c>
      <c r="R44" s="1">
        <v>38520</v>
      </c>
      <c r="S44" s="2" t="s">
        <v>639</v>
      </c>
      <c r="T44" s="6">
        <v>379000000</v>
      </c>
      <c r="U44" s="6">
        <f t="shared" si="0"/>
        <v>1254360000</v>
      </c>
      <c r="V44" s="13">
        <v>1254360000</v>
      </c>
      <c r="W44" s="13">
        <f t="shared" si="1"/>
        <v>1254360000</v>
      </c>
      <c r="X44" s="23">
        <f t="shared" si="2"/>
        <v>1</v>
      </c>
      <c r="Y44" s="13">
        <f t="shared" si="3"/>
        <v>0</v>
      </c>
      <c r="Z44" s="23"/>
      <c r="AA44" s="2">
        <v>43936</v>
      </c>
      <c r="AB44" s="2">
        <v>44176</v>
      </c>
      <c r="AC44" s="2">
        <v>44153</v>
      </c>
      <c r="AD44" s="1">
        <v>0</v>
      </c>
      <c r="AE44" s="1">
        <v>0</v>
      </c>
      <c r="AF44" s="1" t="s">
        <v>605</v>
      </c>
      <c r="AG44" s="1" t="s">
        <v>568</v>
      </c>
      <c r="AH44" s="1">
        <v>43264043</v>
      </c>
      <c r="AI44" s="1" t="s">
        <v>361</v>
      </c>
      <c r="AJ44" s="2">
        <v>43928</v>
      </c>
      <c r="AK44" s="1" t="s">
        <v>353</v>
      </c>
      <c r="AL44" s="1" t="s">
        <v>583</v>
      </c>
      <c r="AM44" s="2" t="s">
        <v>586</v>
      </c>
      <c r="AN44" s="1" t="s">
        <v>590</v>
      </c>
      <c r="AO44" s="1" t="s">
        <v>573</v>
      </c>
      <c r="AP44" s="1" t="s">
        <v>583</v>
      </c>
      <c r="AQ44" s="1" t="s">
        <v>593</v>
      </c>
      <c r="AR44" s="1" t="s">
        <v>618</v>
      </c>
      <c r="AS44" s="1"/>
      <c r="AT44" s="23">
        <v>0.99987000000000004</v>
      </c>
      <c r="AU44" s="1">
        <v>5100004319</v>
      </c>
      <c r="AV44" s="1" t="s">
        <v>631</v>
      </c>
      <c r="AW44" s="1" t="s">
        <v>360</v>
      </c>
      <c r="AX44" s="4">
        <v>6220</v>
      </c>
      <c r="AY44" s="1" t="s">
        <v>685</v>
      </c>
      <c r="AZ44" s="1" t="s">
        <v>695</v>
      </c>
      <c r="BA44" s="7"/>
    </row>
    <row r="45" spans="1:53" s="19" customFormat="1" ht="156.75" x14ac:dyDescent="0.25">
      <c r="A45" s="1" t="s">
        <v>558</v>
      </c>
      <c r="B45" s="2">
        <v>43928</v>
      </c>
      <c r="C45" s="1" t="s">
        <v>109</v>
      </c>
      <c r="D45" s="1" t="s">
        <v>116</v>
      </c>
      <c r="E45" s="15">
        <v>19489154</v>
      </c>
      <c r="F45" s="1" t="s">
        <v>379</v>
      </c>
      <c r="G45" s="4" t="s">
        <v>560</v>
      </c>
      <c r="H45" s="1" t="s">
        <v>298</v>
      </c>
      <c r="I45" s="1" t="s">
        <v>414</v>
      </c>
      <c r="J45" s="1" t="s">
        <v>806</v>
      </c>
      <c r="K45" s="1"/>
      <c r="L45" s="1" t="s">
        <v>564</v>
      </c>
      <c r="M45" s="1" t="s">
        <v>303</v>
      </c>
      <c r="N45" s="2">
        <v>44012</v>
      </c>
      <c r="O45" s="1" t="s">
        <v>641</v>
      </c>
      <c r="P45" s="1">
        <v>8110097888</v>
      </c>
      <c r="Q45" s="6">
        <v>200000000</v>
      </c>
      <c r="R45" s="1">
        <v>38320</v>
      </c>
      <c r="S45" s="1">
        <v>0</v>
      </c>
      <c r="T45" s="6">
        <f>11600000+47000000</f>
        <v>58600000</v>
      </c>
      <c r="U45" s="6">
        <f t="shared" si="0"/>
        <v>258600000</v>
      </c>
      <c r="V45" s="13">
        <v>211600000</v>
      </c>
      <c r="W45" s="13">
        <f t="shared" si="1"/>
        <v>211600000</v>
      </c>
      <c r="X45" s="23">
        <f t="shared" si="2"/>
        <v>0.81825212683681359</v>
      </c>
      <c r="Y45" s="13">
        <f t="shared" si="3"/>
        <v>47000000</v>
      </c>
      <c r="Z45" s="23"/>
      <c r="AA45" s="2">
        <v>43941</v>
      </c>
      <c r="AB45" s="2">
        <v>44176</v>
      </c>
      <c r="AC45" s="2">
        <v>44297</v>
      </c>
      <c r="AD45" s="2">
        <v>44172</v>
      </c>
      <c r="AE45" s="2">
        <v>44255</v>
      </c>
      <c r="AF45" s="1" t="s">
        <v>754</v>
      </c>
      <c r="AG45" s="1" t="s">
        <v>568</v>
      </c>
      <c r="AH45" s="1">
        <v>43264043</v>
      </c>
      <c r="AI45" s="1" t="s">
        <v>361</v>
      </c>
      <c r="AJ45" s="2">
        <v>43928</v>
      </c>
      <c r="AK45" s="1" t="s">
        <v>353</v>
      </c>
      <c r="AL45" s="1" t="s">
        <v>584</v>
      </c>
      <c r="AM45" s="2" t="s">
        <v>587</v>
      </c>
      <c r="AN45" s="1" t="s">
        <v>310</v>
      </c>
      <c r="AO45" s="1" t="s">
        <v>574</v>
      </c>
      <c r="AP45" s="1" t="s">
        <v>584</v>
      </c>
      <c r="AQ45" s="1" t="s">
        <v>593</v>
      </c>
      <c r="AR45" s="1" t="s">
        <v>619</v>
      </c>
      <c r="AS45" s="1"/>
      <c r="AT45" s="23">
        <v>0.99987000000000004</v>
      </c>
      <c r="AU45" s="1">
        <v>5100004320</v>
      </c>
      <c r="AV45" s="1" t="s">
        <v>731</v>
      </c>
      <c r="AW45" s="1" t="s">
        <v>360</v>
      </c>
      <c r="AX45" s="4">
        <v>6220</v>
      </c>
      <c r="AY45" s="1" t="s">
        <v>685</v>
      </c>
      <c r="AZ45" s="1" t="s">
        <v>695</v>
      </c>
      <c r="BA45" s="7"/>
    </row>
    <row r="46" spans="1:53" s="19" customFormat="1" ht="128.25" x14ac:dyDescent="0.25">
      <c r="A46" s="1" t="s">
        <v>559</v>
      </c>
      <c r="B46" s="2">
        <v>43928</v>
      </c>
      <c r="C46" s="1" t="s">
        <v>109</v>
      </c>
      <c r="D46" s="1" t="s">
        <v>116</v>
      </c>
      <c r="E46" s="15">
        <v>19489154</v>
      </c>
      <c r="F46" s="1" t="s">
        <v>379</v>
      </c>
      <c r="G46" s="4" t="s">
        <v>560</v>
      </c>
      <c r="H46" s="1" t="s">
        <v>298</v>
      </c>
      <c r="I46" s="1" t="s">
        <v>414</v>
      </c>
      <c r="J46" s="1" t="s">
        <v>801</v>
      </c>
      <c r="K46" s="1"/>
      <c r="L46" s="1" t="s">
        <v>564</v>
      </c>
      <c r="M46" s="1" t="s">
        <v>303</v>
      </c>
      <c r="N46" s="2">
        <v>44012</v>
      </c>
      <c r="O46" s="1" t="s">
        <v>642</v>
      </c>
      <c r="P46" s="1">
        <v>9004641344</v>
      </c>
      <c r="Q46" s="6">
        <v>50000000</v>
      </c>
      <c r="R46" s="1">
        <v>38420</v>
      </c>
      <c r="S46" s="2">
        <v>44063</v>
      </c>
      <c r="T46" s="6">
        <v>6000000</v>
      </c>
      <c r="U46" s="6">
        <f t="shared" si="0"/>
        <v>56000000</v>
      </c>
      <c r="V46" s="13">
        <v>56000000</v>
      </c>
      <c r="W46" s="13">
        <f t="shared" si="1"/>
        <v>56000000</v>
      </c>
      <c r="X46" s="23">
        <f t="shared" si="2"/>
        <v>1</v>
      </c>
      <c r="Y46" s="13">
        <f t="shared" si="3"/>
        <v>0</v>
      </c>
      <c r="Z46" s="23"/>
      <c r="AA46" s="2">
        <v>43936</v>
      </c>
      <c r="AB46" s="2">
        <v>44176</v>
      </c>
      <c r="AC46" s="2">
        <v>44132</v>
      </c>
      <c r="AD46" s="1"/>
      <c r="AE46" s="1"/>
      <c r="AF46" s="1" t="s">
        <v>605</v>
      </c>
      <c r="AG46" s="1" t="s">
        <v>568</v>
      </c>
      <c r="AH46" s="1">
        <v>43264043</v>
      </c>
      <c r="AI46" s="1" t="s">
        <v>361</v>
      </c>
      <c r="AJ46" s="2">
        <v>43928</v>
      </c>
      <c r="AK46" s="1" t="s">
        <v>353</v>
      </c>
      <c r="AL46" s="1" t="s">
        <v>584</v>
      </c>
      <c r="AM46" s="2">
        <v>43936</v>
      </c>
      <c r="AN46" s="1" t="s">
        <v>590</v>
      </c>
      <c r="AO46" s="1" t="s">
        <v>575</v>
      </c>
      <c r="AP46" s="1" t="s">
        <v>584</v>
      </c>
      <c r="AQ46" s="1" t="s">
        <v>594</v>
      </c>
      <c r="AR46" s="1" t="s">
        <v>620</v>
      </c>
      <c r="AS46" s="1"/>
      <c r="AT46" s="23">
        <v>0.99987000000000004</v>
      </c>
      <c r="AU46" s="1">
        <v>5100004321</v>
      </c>
      <c r="AV46" s="1" t="s">
        <v>605</v>
      </c>
      <c r="AW46" s="1" t="s">
        <v>360</v>
      </c>
      <c r="AX46" s="4">
        <v>6220</v>
      </c>
      <c r="AY46" s="1" t="s">
        <v>685</v>
      </c>
      <c r="AZ46" s="1" t="s">
        <v>695</v>
      </c>
      <c r="BA46" s="7"/>
    </row>
    <row r="47" spans="1:53" s="19" customFormat="1" ht="85.5" x14ac:dyDescent="0.25">
      <c r="A47" s="1" t="s">
        <v>544</v>
      </c>
      <c r="B47" s="2">
        <v>43929</v>
      </c>
      <c r="C47" s="1" t="s">
        <v>109</v>
      </c>
      <c r="D47" s="1" t="s">
        <v>116</v>
      </c>
      <c r="E47" s="15">
        <v>19489154</v>
      </c>
      <c r="F47" s="1" t="s">
        <v>384</v>
      </c>
      <c r="G47" s="4" t="s">
        <v>72</v>
      </c>
      <c r="H47" s="1" t="s">
        <v>298</v>
      </c>
      <c r="I47" s="1" t="s">
        <v>559</v>
      </c>
      <c r="J47" s="1" t="s">
        <v>822</v>
      </c>
      <c r="K47" s="1"/>
      <c r="L47" s="1" t="s">
        <v>302</v>
      </c>
      <c r="M47" s="1" t="s">
        <v>303</v>
      </c>
      <c r="N47" s="2">
        <v>43918</v>
      </c>
      <c r="O47" s="1" t="s">
        <v>545</v>
      </c>
      <c r="P47" s="1">
        <v>9010141402</v>
      </c>
      <c r="Q47" s="6">
        <v>2300000</v>
      </c>
      <c r="R47" s="1">
        <v>38620</v>
      </c>
      <c r="S47" s="1">
        <v>0</v>
      </c>
      <c r="T47" s="6">
        <v>0</v>
      </c>
      <c r="U47" s="6">
        <f t="shared" si="0"/>
        <v>2300000</v>
      </c>
      <c r="V47" s="13">
        <v>2300000</v>
      </c>
      <c r="W47" s="13">
        <f t="shared" si="1"/>
        <v>2300000</v>
      </c>
      <c r="X47" s="23">
        <f t="shared" si="2"/>
        <v>1</v>
      </c>
      <c r="Y47" s="13">
        <f t="shared" si="3"/>
        <v>0</v>
      </c>
      <c r="Z47" s="23"/>
      <c r="AA47" s="2">
        <v>43941</v>
      </c>
      <c r="AB47" s="2">
        <v>43980</v>
      </c>
      <c r="AC47" s="2">
        <v>44029</v>
      </c>
      <c r="AD47" s="1"/>
      <c r="AE47" s="1"/>
      <c r="AF47" s="1" t="s">
        <v>605</v>
      </c>
      <c r="AG47" s="1" t="s">
        <v>309</v>
      </c>
      <c r="AH47" s="1">
        <v>1110521259</v>
      </c>
      <c r="AI47" s="1" t="s">
        <v>361</v>
      </c>
      <c r="AJ47" s="2">
        <v>43929</v>
      </c>
      <c r="AK47" s="1" t="s">
        <v>353</v>
      </c>
      <c r="AL47" s="1" t="s">
        <v>432</v>
      </c>
      <c r="AM47" s="2">
        <v>43929</v>
      </c>
      <c r="AN47" s="1" t="s">
        <v>318</v>
      </c>
      <c r="AO47" s="1" t="s">
        <v>576</v>
      </c>
      <c r="AP47" s="1" t="s">
        <v>432</v>
      </c>
      <c r="AQ47" s="1" t="s">
        <v>595</v>
      </c>
      <c r="AR47" s="1" t="s">
        <v>621</v>
      </c>
      <c r="AS47" s="1"/>
      <c r="AT47" s="23">
        <v>0.99987000000000004</v>
      </c>
      <c r="AU47" s="1">
        <v>4200029730</v>
      </c>
      <c r="AV47" s="1" t="s">
        <v>605</v>
      </c>
      <c r="AW47" s="1" t="s">
        <v>360</v>
      </c>
      <c r="AX47" s="7">
        <v>4820</v>
      </c>
      <c r="AY47" s="7" t="s">
        <v>689</v>
      </c>
      <c r="AZ47" s="7" t="s">
        <v>690</v>
      </c>
      <c r="BA47" s="7"/>
    </row>
    <row r="48" spans="1:53" s="19" customFormat="1" ht="128.25" x14ac:dyDescent="0.25">
      <c r="A48" s="1" t="s">
        <v>546</v>
      </c>
      <c r="B48" s="2">
        <v>43929</v>
      </c>
      <c r="C48" s="1" t="s">
        <v>110</v>
      </c>
      <c r="D48" s="1" t="s">
        <v>116</v>
      </c>
      <c r="E48" s="15">
        <v>19489154</v>
      </c>
      <c r="F48" s="1" t="s">
        <v>456</v>
      </c>
      <c r="G48" s="4" t="s">
        <v>72</v>
      </c>
      <c r="H48" s="1" t="s">
        <v>298</v>
      </c>
      <c r="I48" s="1" t="s">
        <v>544</v>
      </c>
      <c r="J48" t="s">
        <v>811</v>
      </c>
      <c r="K48" s="1"/>
      <c r="L48" s="1" t="s">
        <v>302</v>
      </c>
      <c r="M48" s="1" t="s">
        <v>303</v>
      </c>
      <c r="N48" s="2">
        <v>43918</v>
      </c>
      <c r="O48" s="1" t="s">
        <v>547</v>
      </c>
      <c r="P48" s="1">
        <v>9002763960</v>
      </c>
      <c r="Q48" s="6">
        <v>5000000</v>
      </c>
      <c r="R48" s="1">
        <v>38720</v>
      </c>
      <c r="S48" s="1">
        <v>0</v>
      </c>
      <c r="T48" s="6">
        <v>0</v>
      </c>
      <c r="U48" s="6">
        <f t="shared" si="0"/>
        <v>5000000</v>
      </c>
      <c r="V48" s="13">
        <v>5000000</v>
      </c>
      <c r="W48" s="13">
        <f t="shared" si="1"/>
        <v>5000000</v>
      </c>
      <c r="X48" s="23">
        <f t="shared" si="2"/>
        <v>1</v>
      </c>
      <c r="Y48" s="13">
        <f t="shared" si="3"/>
        <v>0</v>
      </c>
      <c r="Z48" s="23"/>
      <c r="AA48" s="2">
        <v>43936</v>
      </c>
      <c r="AB48" s="2">
        <v>44162</v>
      </c>
      <c r="AC48" s="2">
        <v>44282</v>
      </c>
      <c r="AD48" s="1"/>
      <c r="AE48" s="1"/>
      <c r="AF48" s="1" t="s">
        <v>306</v>
      </c>
      <c r="AG48" s="1" t="s">
        <v>309</v>
      </c>
      <c r="AH48" s="1">
        <v>1110521259</v>
      </c>
      <c r="AI48" s="1" t="s">
        <v>361</v>
      </c>
      <c r="AJ48" s="2">
        <v>43929</v>
      </c>
      <c r="AK48" s="1" t="s">
        <v>353</v>
      </c>
      <c r="AL48" s="1" t="s">
        <v>351</v>
      </c>
      <c r="AM48" s="2">
        <v>43935</v>
      </c>
      <c r="AN48" s="1" t="s">
        <v>589</v>
      </c>
      <c r="AO48" s="1" t="s">
        <v>577</v>
      </c>
      <c r="AP48" s="1" t="s">
        <v>351</v>
      </c>
      <c r="AQ48" s="1" t="s">
        <v>596</v>
      </c>
      <c r="AR48" s="1" t="s">
        <v>622</v>
      </c>
      <c r="AS48" s="1"/>
      <c r="AT48" s="23">
        <v>0.99987000000000004</v>
      </c>
      <c r="AU48" s="1">
        <v>4300004269</v>
      </c>
      <c r="AV48" s="1" t="s">
        <v>629</v>
      </c>
      <c r="AW48" s="1" t="s">
        <v>360</v>
      </c>
      <c r="AX48" s="7">
        <v>8120</v>
      </c>
      <c r="AY48" s="1" t="s">
        <v>685</v>
      </c>
      <c r="AZ48" s="1" t="s">
        <v>695</v>
      </c>
      <c r="BA48" s="7"/>
    </row>
    <row r="49" spans="1:53" s="19" customFormat="1" ht="128.25" x14ac:dyDescent="0.25">
      <c r="A49" s="1" t="s">
        <v>501</v>
      </c>
      <c r="B49" s="2">
        <v>43934</v>
      </c>
      <c r="C49" s="1" t="s">
        <v>109</v>
      </c>
      <c r="D49" s="1" t="s">
        <v>116</v>
      </c>
      <c r="E49" s="15">
        <v>19489154</v>
      </c>
      <c r="F49" s="1" t="s">
        <v>457</v>
      </c>
      <c r="G49" s="4" t="s">
        <v>72</v>
      </c>
      <c r="H49" s="1" t="s">
        <v>299</v>
      </c>
      <c r="I49" s="1" t="s">
        <v>546</v>
      </c>
      <c r="J49" s="1" t="s">
        <v>812</v>
      </c>
      <c r="K49" s="1"/>
      <c r="L49" s="1" t="s">
        <v>302</v>
      </c>
      <c r="M49" s="1" t="s">
        <v>303</v>
      </c>
      <c r="N49" s="2">
        <v>43918</v>
      </c>
      <c r="O49" s="1" t="s">
        <v>548</v>
      </c>
      <c r="P49" s="1">
        <v>8903029887</v>
      </c>
      <c r="Q49" s="6">
        <v>25000000</v>
      </c>
      <c r="R49" s="1">
        <v>38920</v>
      </c>
      <c r="S49" s="2">
        <v>44124</v>
      </c>
      <c r="T49" s="6">
        <v>11000000</v>
      </c>
      <c r="U49" s="6">
        <f t="shared" si="0"/>
        <v>36000000</v>
      </c>
      <c r="V49" s="13">
        <v>35980508</v>
      </c>
      <c r="W49" s="13">
        <f t="shared" si="1"/>
        <v>35980508</v>
      </c>
      <c r="X49" s="23">
        <f t="shared" si="2"/>
        <v>0.99945855555555552</v>
      </c>
      <c r="Y49" s="13">
        <f t="shared" si="3"/>
        <v>19492</v>
      </c>
      <c r="Z49" s="46">
        <f>+Y49</f>
        <v>19492</v>
      </c>
      <c r="AA49" s="2">
        <v>43941</v>
      </c>
      <c r="AB49" s="2">
        <v>44163</v>
      </c>
      <c r="AC49" s="2">
        <v>44283</v>
      </c>
      <c r="AD49" s="1"/>
      <c r="AE49" s="1"/>
      <c r="AF49" s="1" t="s">
        <v>306</v>
      </c>
      <c r="AG49" s="1" t="s">
        <v>429</v>
      </c>
      <c r="AH49" s="1">
        <v>71319321</v>
      </c>
      <c r="AI49" s="1" t="s">
        <v>430</v>
      </c>
      <c r="AJ49" s="2">
        <v>43934</v>
      </c>
      <c r="AK49" s="1" t="s">
        <v>353</v>
      </c>
      <c r="AL49" s="1" t="s">
        <v>351</v>
      </c>
      <c r="AM49" s="2">
        <v>43934</v>
      </c>
      <c r="AN49" s="1" t="s">
        <v>434</v>
      </c>
      <c r="AO49" s="1">
        <v>100113926</v>
      </c>
      <c r="AP49" s="1" t="s">
        <v>351</v>
      </c>
      <c r="AQ49" s="1" t="s">
        <v>596</v>
      </c>
      <c r="AR49" s="1" t="s">
        <v>623</v>
      </c>
      <c r="AS49" s="1"/>
      <c r="AT49" s="23">
        <v>0.99987000000000004</v>
      </c>
      <c r="AU49" s="1">
        <v>5100004417</v>
      </c>
      <c r="AV49" s="1" t="s">
        <v>726</v>
      </c>
      <c r="AW49" s="1" t="s">
        <v>360</v>
      </c>
      <c r="AX49" s="7">
        <v>8220</v>
      </c>
      <c r="AY49" s="1" t="s">
        <v>685</v>
      </c>
      <c r="AZ49" s="1" t="s">
        <v>697</v>
      </c>
      <c r="BA49" s="7"/>
    </row>
    <row r="50" spans="1:53" s="19" customFormat="1" ht="128.25" x14ac:dyDescent="0.25">
      <c r="A50" s="1" t="s">
        <v>502</v>
      </c>
      <c r="B50" s="2">
        <v>43937</v>
      </c>
      <c r="C50" s="1" t="s">
        <v>109</v>
      </c>
      <c r="D50" s="1" t="s">
        <v>116</v>
      </c>
      <c r="E50" s="15">
        <v>19489154</v>
      </c>
      <c r="F50" s="1" t="s">
        <v>518</v>
      </c>
      <c r="G50" s="4" t="s">
        <v>72</v>
      </c>
      <c r="H50" s="1" t="s">
        <v>299</v>
      </c>
      <c r="I50" s="1" t="s">
        <v>504</v>
      </c>
      <c r="J50" s="1" t="s">
        <v>813</v>
      </c>
      <c r="K50" s="1"/>
      <c r="L50" s="1" t="s">
        <v>302</v>
      </c>
      <c r="M50" s="1" t="s">
        <v>303</v>
      </c>
      <c r="N50" s="2">
        <v>43918</v>
      </c>
      <c r="O50" s="1" t="s">
        <v>529</v>
      </c>
      <c r="P50" s="1">
        <v>9001860880</v>
      </c>
      <c r="Q50" s="6">
        <v>26300000</v>
      </c>
      <c r="R50" s="1">
        <v>40220</v>
      </c>
      <c r="S50" s="1">
        <v>0</v>
      </c>
      <c r="T50" s="6">
        <v>0</v>
      </c>
      <c r="U50" s="6">
        <f t="shared" si="0"/>
        <v>26300000</v>
      </c>
      <c r="V50" s="13">
        <v>26300000</v>
      </c>
      <c r="W50" s="13">
        <f t="shared" si="1"/>
        <v>26300000</v>
      </c>
      <c r="X50" s="23">
        <f t="shared" si="2"/>
        <v>1</v>
      </c>
      <c r="Y50" s="13">
        <f t="shared" si="3"/>
        <v>0</v>
      </c>
      <c r="Z50" s="23"/>
      <c r="AA50" s="2">
        <v>43941</v>
      </c>
      <c r="AB50" s="2">
        <v>44163</v>
      </c>
      <c r="AC50" s="2">
        <v>44153</v>
      </c>
      <c r="AD50" s="1">
        <v>0</v>
      </c>
      <c r="AE50" s="1">
        <v>0</v>
      </c>
      <c r="AF50" s="1" t="s">
        <v>605</v>
      </c>
      <c r="AG50" s="1" t="s">
        <v>569</v>
      </c>
      <c r="AH50" s="1">
        <v>79338931</v>
      </c>
      <c r="AI50" s="1" t="s">
        <v>430</v>
      </c>
      <c r="AJ50" s="2">
        <v>43937</v>
      </c>
      <c r="AK50" s="1" t="s">
        <v>353</v>
      </c>
      <c r="AL50" s="1" t="s">
        <v>351</v>
      </c>
      <c r="AM50" s="2">
        <v>43938</v>
      </c>
      <c r="AN50" s="1" t="s">
        <v>589</v>
      </c>
      <c r="AO50" s="1" t="s">
        <v>578</v>
      </c>
      <c r="AP50" s="1" t="s">
        <v>351</v>
      </c>
      <c r="AQ50" s="1" t="s">
        <v>445</v>
      </c>
      <c r="AR50" s="1" t="s">
        <v>624</v>
      </c>
      <c r="AS50" s="1"/>
      <c r="AT50" s="23">
        <v>0.99987000000000004</v>
      </c>
      <c r="AU50" s="1">
        <v>5100004429</v>
      </c>
      <c r="AV50" s="1" t="s">
        <v>629</v>
      </c>
      <c r="AW50" s="1" t="s">
        <v>360</v>
      </c>
      <c r="AX50" s="7">
        <v>7720</v>
      </c>
      <c r="AY50" s="1" t="s">
        <v>685</v>
      </c>
      <c r="AZ50" s="1" t="s">
        <v>695</v>
      </c>
      <c r="BA50" s="7"/>
    </row>
    <row r="51" spans="1:53" s="19" customFormat="1" ht="114" x14ac:dyDescent="0.25">
      <c r="A51" s="1" t="s">
        <v>503</v>
      </c>
      <c r="B51" s="2">
        <v>43944</v>
      </c>
      <c r="C51" s="1" t="s">
        <v>110</v>
      </c>
      <c r="D51" s="1" t="s">
        <v>116</v>
      </c>
      <c r="E51" s="15">
        <v>19489154</v>
      </c>
      <c r="F51" s="1" t="s">
        <v>383</v>
      </c>
      <c r="G51" s="4" t="s">
        <v>561</v>
      </c>
      <c r="H51" s="1" t="s">
        <v>299</v>
      </c>
      <c r="I51" s="1" t="s">
        <v>558</v>
      </c>
      <c r="J51" s="1" t="s">
        <v>809</v>
      </c>
      <c r="K51" s="1"/>
      <c r="L51" s="1" t="s">
        <v>302</v>
      </c>
      <c r="M51" s="1" t="s">
        <v>303</v>
      </c>
      <c r="N51" s="2">
        <v>43918</v>
      </c>
      <c r="O51" s="1" t="s">
        <v>543</v>
      </c>
      <c r="P51" s="1">
        <v>9003427468</v>
      </c>
      <c r="Q51" s="6">
        <v>59000000</v>
      </c>
      <c r="R51" s="1">
        <v>46220</v>
      </c>
      <c r="S51" s="1">
        <v>0</v>
      </c>
      <c r="T51" s="6">
        <v>0</v>
      </c>
      <c r="U51" s="6">
        <f t="shared" si="0"/>
        <v>59000000</v>
      </c>
      <c r="V51" s="13">
        <v>58997000.269999996</v>
      </c>
      <c r="W51" s="13">
        <f t="shared" si="1"/>
        <v>58997000.269999996</v>
      </c>
      <c r="X51" s="23">
        <f t="shared" si="2"/>
        <v>0.99994915711864396</v>
      </c>
      <c r="Y51" s="13">
        <f t="shared" si="3"/>
        <v>2999.7300000041723</v>
      </c>
      <c r="Z51" s="46">
        <f>+Y51</f>
        <v>2999.7300000041723</v>
      </c>
      <c r="AA51" s="2">
        <v>43948</v>
      </c>
      <c r="AB51" s="2">
        <v>44163</v>
      </c>
      <c r="AC51" s="2">
        <v>44181</v>
      </c>
      <c r="AD51" s="1"/>
      <c r="AE51" s="1"/>
      <c r="AF51" s="1" t="s">
        <v>605</v>
      </c>
      <c r="AG51" s="1" t="s">
        <v>429</v>
      </c>
      <c r="AH51" s="1">
        <v>71319321</v>
      </c>
      <c r="AI51" s="1" t="s">
        <v>430</v>
      </c>
      <c r="AJ51" s="2">
        <v>43944</v>
      </c>
      <c r="AK51" s="1" t="s">
        <v>353</v>
      </c>
      <c r="AL51" s="1" t="s">
        <v>585</v>
      </c>
      <c r="AM51" s="2">
        <v>43945</v>
      </c>
      <c r="AN51" s="1" t="s">
        <v>434</v>
      </c>
      <c r="AO51" s="1">
        <v>100114369</v>
      </c>
      <c r="AP51" s="1" t="s">
        <v>585</v>
      </c>
      <c r="AQ51" s="1" t="s">
        <v>597</v>
      </c>
      <c r="AR51" s="1" t="s">
        <v>625</v>
      </c>
      <c r="AS51" s="1"/>
      <c r="AT51" s="23">
        <v>0.99987000000000004</v>
      </c>
      <c r="AU51" s="1">
        <v>5100004416</v>
      </c>
      <c r="AV51" s="1" t="s">
        <v>727</v>
      </c>
      <c r="AW51" s="1" t="s">
        <v>360</v>
      </c>
      <c r="AX51" s="7" t="s">
        <v>385</v>
      </c>
      <c r="AY51" s="1" t="s">
        <v>685</v>
      </c>
      <c r="AZ51" s="1" t="s">
        <v>697</v>
      </c>
      <c r="BA51" s="7"/>
    </row>
    <row r="52" spans="1:53" s="19" customFormat="1" ht="99.75" x14ac:dyDescent="0.25">
      <c r="A52" s="1" t="s">
        <v>504</v>
      </c>
      <c r="B52" s="2">
        <v>43950</v>
      </c>
      <c r="C52" s="1" t="s">
        <v>109</v>
      </c>
      <c r="D52" s="1" t="s">
        <v>116</v>
      </c>
      <c r="E52" s="15">
        <v>19489154</v>
      </c>
      <c r="F52" s="1" t="s">
        <v>178</v>
      </c>
      <c r="G52" s="4" t="s">
        <v>72</v>
      </c>
      <c r="H52" s="1" t="s">
        <v>299</v>
      </c>
      <c r="I52" s="1" t="s">
        <v>506</v>
      </c>
      <c r="J52" s="19" t="s">
        <v>804</v>
      </c>
      <c r="K52" s="1"/>
      <c r="L52" s="1" t="s">
        <v>302</v>
      </c>
      <c r="M52" s="1" t="s">
        <v>303</v>
      </c>
      <c r="N52" s="2">
        <v>43918</v>
      </c>
      <c r="O52" s="1" t="s">
        <v>526</v>
      </c>
      <c r="P52" s="1">
        <v>9009684564</v>
      </c>
      <c r="Q52" s="6">
        <v>4000000</v>
      </c>
      <c r="R52" s="1">
        <v>47120</v>
      </c>
      <c r="S52" s="1">
        <v>0</v>
      </c>
      <c r="T52" s="6">
        <v>0</v>
      </c>
      <c r="U52" s="6">
        <f t="shared" si="0"/>
        <v>4000000</v>
      </c>
      <c r="V52" s="13">
        <v>4000000</v>
      </c>
      <c r="W52" s="13">
        <f t="shared" si="1"/>
        <v>4000000</v>
      </c>
      <c r="X52" s="23">
        <f t="shared" si="2"/>
        <v>1</v>
      </c>
      <c r="Y52" s="13">
        <f t="shared" si="3"/>
        <v>0</v>
      </c>
      <c r="Z52" s="23"/>
      <c r="AA52" s="2">
        <v>43955</v>
      </c>
      <c r="AB52" s="2">
        <v>44176</v>
      </c>
      <c r="AC52" s="2">
        <v>44297</v>
      </c>
      <c r="AD52" s="1"/>
      <c r="AE52" s="1"/>
      <c r="AF52" s="1" t="s">
        <v>306</v>
      </c>
      <c r="AG52" s="1" t="s">
        <v>309</v>
      </c>
      <c r="AH52" s="1">
        <v>1110521259</v>
      </c>
      <c r="AI52" s="1" t="s">
        <v>361</v>
      </c>
      <c r="AJ52" s="2">
        <v>43950</v>
      </c>
      <c r="AK52" s="1" t="s">
        <v>353</v>
      </c>
      <c r="AL52" s="1" t="s">
        <v>351</v>
      </c>
      <c r="AM52" s="2" t="s">
        <v>588</v>
      </c>
      <c r="AN52" s="1" t="s">
        <v>589</v>
      </c>
      <c r="AO52" s="1" t="s">
        <v>579</v>
      </c>
      <c r="AP52" s="1" t="s">
        <v>351</v>
      </c>
      <c r="AQ52" s="1" t="s">
        <v>445</v>
      </c>
      <c r="AR52" s="1" t="s">
        <v>626</v>
      </c>
      <c r="AS52" s="1"/>
      <c r="AT52" s="23">
        <v>0.99987000000000004</v>
      </c>
      <c r="AU52" s="1">
        <v>4300004273</v>
      </c>
      <c r="AV52" s="1" t="s">
        <v>629</v>
      </c>
      <c r="AW52" s="1" t="s">
        <v>360</v>
      </c>
      <c r="AX52" s="7">
        <v>6020</v>
      </c>
      <c r="AY52" s="7" t="s">
        <v>689</v>
      </c>
      <c r="AZ52" s="7" t="s">
        <v>698</v>
      </c>
      <c r="BA52" s="7"/>
    </row>
    <row r="53" spans="1:53" s="19" customFormat="1" ht="128.25" x14ac:dyDescent="0.25">
      <c r="A53" s="1" t="s">
        <v>505</v>
      </c>
      <c r="B53" s="2">
        <v>43950</v>
      </c>
      <c r="C53" s="1" t="s">
        <v>110</v>
      </c>
      <c r="D53" s="1" t="s">
        <v>116</v>
      </c>
      <c r="E53" s="15">
        <v>19489154</v>
      </c>
      <c r="F53" s="1" t="s">
        <v>519</v>
      </c>
      <c r="G53" s="4" t="s">
        <v>72</v>
      </c>
      <c r="H53" s="1" t="s">
        <v>299</v>
      </c>
      <c r="I53" s="1" t="s">
        <v>507</v>
      </c>
      <c r="J53" s="1" t="s">
        <v>814</v>
      </c>
      <c r="K53" s="1"/>
      <c r="L53" s="1" t="s">
        <v>360</v>
      </c>
      <c r="M53" s="1" t="s">
        <v>360</v>
      </c>
      <c r="N53" s="2" t="s">
        <v>360</v>
      </c>
      <c r="O53" s="1" t="s">
        <v>530</v>
      </c>
      <c r="P53" s="1">
        <v>9007299363</v>
      </c>
      <c r="Q53" s="6">
        <v>20000000</v>
      </c>
      <c r="R53" s="1">
        <v>47020</v>
      </c>
      <c r="S53" s="1">
        <v>0</v>
      </c>
      <c r="T53" s="6">
        <v>0</v>
      </c>
      <c r="U53" s="6">
        <f t="shared" si="0"/>
        <v>20000000</v>
      </c>
      <c r="V53" s="13">
        <v>19999214</v>
      </c>
      <c r="W53" s="13">
        <f t="shared" si="1"/>
        <v>19999214</v>
      </c>
      <c r="X53" s="23">
        <f t="shared" si="2"/>
        <v>0.99996070000000004</v>
      </c>
      <c r="Y53" s="13">
        <f t="shared" si="3"/>
        <v>786</v>
      </c>
      <c r="Z53" s="46">
        <f>+Y53</f>
        <v>786</v>
      </c>
      <c r="AA53" s="2">
        <v>43951</v>
      </c>
      <c r="AB53" s="2">
        <v>44164</v>
      </c>
      <c r="AC53" s="2">
        <v>44284</v>
      </c>
      <c r="AD53" s="2">
        <v>44140</v>
      </c>
      <c r="AE53" s="2">
        <v>44176</v>
      </c>
      <c r="AF53" s="1" t="s">
        <v>306</v>
      </c>
      <c r="AG53" s="1" t="s">
        <v>570</v>
      </c>
      <c r="AH53" s="1">
        <v>1027954491</v>
      </c>
      <c r="AI53" s="1" t="s">
        <v>361</v>
      </c>
      <c r="AJ53" s="2">
        <v>43950</v>
      </c>
      <c r="AK53" s="1" t="s">
        <v>353</v>
      </c>
      <c r="AL53" s="1" t="s">
        <v>351</v>
      </c>
      <c r="AM53" s="2">
        <v>43950</v>
      </c>
      <c r="AN53" s="1" t="s">
        <v>310</v>
      </c>
      <c r="AO53" s="1" t="s">
        <v>580</v>
      </c>
      <c r="AP53" s="1" t="s">
        <v>351</v>
      </c>
      <c r="AQ53" s="1" t="s">
        <v>445</v>
      </c>
      <c r="AR53" s="1" t="s">
        <v>627</v>
      </c>
      <c r="AS53" s="1"/>
      <c r="AT53" s="23">
        <v>0.99987000000000004</v>
      </c>
      <c r="AU53" s="1">
        <v>5100004404</v>
      </c>
      <c r="AV53" s="1" t="s">
        <v>728</v>
      </c>
      <c r="AW53" s="1" t="s">
        <v>360</v>
      </c>
      <c r="AX53" s="7">
        <v>7920</v>
      </c>
      <c r="AY53" s="1" t="s">
        <v>685</v>
      </c>
      <c r="AZ53" s="1" t="s">
        <v>695</v>
      </c>
      <c r="BA53" s="7"/>
    </row>
    <row r="54" spans="1:53" s="19" customFormat="1" ht="114" x14ac:dyDescent="0.25">
      <c r="A54" s="1" t="s">
        <v>506</v>
      </c>
      <c r="B54" s="2">
        <v>43963</v>
      </c>
      <c r="C54" s="1" t="s">
        <v>110</v>
      </c>
      <c r="D54" s="1" t="s">
        <v>116</v>
      </c>
      <c r="E54" s="15">
        <v>19489154</v>
      </c>
      <c r="F54" s="1" t="s">
        <v>612</v>
      </c>
      <c r="G54" s="4" t="s">
        <v>72</v>
      </c>
      <c r="H54" s="1" t="s">
        <v>563</v>
      </c>
      <c r="I54" s="1" t="s">
        <v>613</v>
      </c>
      <c r="J54" s="1" t="s">
        <v>809</v>
      </c>
      <c r="K54" s="1"/>
      <c r="L54" s="1" t="s">
        <v>360</v>
      </c>
      <c r="M54" s="1" t="s">
        <v>360</v>
      </c>
      <c r="N54" s="2" t="s">
        <v>360</v>
      </c>
      <c r="O54" s="1" t="s">
        <v>542</v>
      </c>
      <c r="P54" s="1">
        <v>9009735928</v>
      </c>
      <c r="Q54" s="6">
        <v>5000000</v>
      </c>
      <c r="R54" s="1">
        <v>49320</v>
      </c>
      <c r="S54" s="1">
        <v>0</v>
      </c>
      <c r="T54" s="6">
        <v>0</v>
      </c>
      <c r="U54" s="6">
        <f t="shared" si="0"/>
        <v>5000000</v>
      </c>
      <c r="V54" s="13">
        <v>5000000</v>
      </c>
      <c r="W54" s="13">
        <f t="shared" si="1"/>
        <v>5000000</v>
      </c>
      <c r="X54" s="23">
        <f t="shared" si="2"/>
        <v>1</v>
      </c>
      <c r="Y54" s="13">
        <f t="shared" si="3"/>
        <v>0</v>
      </c>
      <c r="Z54" s="1"/>
      <c r="AA54" s="2">
        <v>43969</v>
      </c>
      <c r="AB54" s="2">
        <v>44163</v>
      </c>
      <c r="AC54" s="2">
        <v>44033</v>
      </c>
      <c r="AD54" s="1"/>
      <c r="AE54" s="1"/>
      <c r="AF54" s="1" t="s">
        <v>605</v>
      </c>
      <c r="AG54" s="1" t="s">
        <v>429</v>
      </c>
      <c r="AH54" s="1">
        <v>71319321</v>
      </c>
      <c r="AI54" s="1" t="s">
        <v>430</v>
      </c>
      <c r="AJ54" s="2">
        <v>43963</v>
      </c>
      <c r="AK54" s="1" t="s">
        <v>353</v>
      </c>
      <c r="AL54" s="1" t="s">
        <v>351</v>
      </c>
      <c r="AM54" s="2">
        <v>43966</v>
      </c>
      <c r="AN54" s="1" t="s">
        <v>310</v>
      </c>
      <c r="AO54" s="1" t="s">
        <v>614</v>
      </c>
      <c r="AP54" s="1" t="s">
        <v>351</v>
      </c>
      <c r="AQ54" s="1" t="s">
        <v>615</v>
      </c>
      <c r="AR54" s="1" t="s">
        <v>628</v>
      </c>
      <c r="AS54" s="1"/>
      <c r="AT54" s="23">
        <v>0.99987000000000004</v>
      </c>
      <c r="AU54" s="1">
        <v>5100004452</v>
      </c>
      <c r="AV54" s="1" t="s">
        <v>605</v>
      </c>
      <c r="AW54" s="1" t="s">
        <v>360</v>
      </c>
      <c r="AX54" s="7">
        <v>7420</v>
      </c>
      <c r="AY54" s="7" t="s">
        <v>689</v>
      </c>
      <c r="AZ54" s="7" t="s">
        <v>690</v>
      </c>
      <c r="BA54" s="7"/>
    </row>
    <row r="55" spans="1:53" s="19" customFormat="1" ht="156.75" x14ac:dyDescent="0.25">
      <c r="A55" s="1" t="s">
        <v>652</v>
      </c>
      <c r="B55" s="2">
        <v>44110</v>
      </c>
      <c r="C55" s="1" t="s">
        <v>109</v>
      </c>
      <c r="D55" s="1" t="s">
        <v>116</v>
      </c>
      <c r="E55" s="15">
        <v>19489154</v>
      </c>
      <c r="F55" s="1" t="s">
        <v>379</v>
      </c>
      <c r="G55" s="4" t="s">
        <v>561</v>
      </c>
      <c r="H55" s="1" t="s">
        <v>298</v>
      </c>
      <c r="I55" s="1" t="s">
        <v>653</v>
      </c>
      <c r="J55" s="1" t="s">
        <v>806</v>
      </c>
      <c r="K55" s="1"/>
      <c r="L55" s="1" t="s">
        <v>663</v>
      </c>
      <c r="M55" s="1" t="s">
        <v>664</v>
      </c>
      <c r="N55" s="2">
        <v>44377</v>
      </c>
      <c r="O55" s="1" t="s">
        <v>640</v>
      </c>
      <c r="P55" s="1">
        <v>8001385066</v>
      </c>
      <c r="Q55" s="6">
        <v>1040000000</v>
      </c>
      <c r="R55" s="1">
        <v>90620</v>
      </c>
      <c r="S55" s="1">
        <v>0</v>
      </c>
      <c r="T55" s="6">
        <v>490000000</v>
      </c>
      <c r="U55" s="6">
        <f t="shared" si="0"/>
        <v>1530000000</v>
      </c>
      <c r="V55" s="13">
        <v>1040000000</v>
      </c>
      <c r="W55" s="13">
        <f t="shared" si="1"/>
        <v>1040000000</v>
      </c>
      <c r="X55" s="23">
        <f t="shared" si="2"/>
        <v>0.6797385620915033</v>
      </c>
      <c r="Y55" s="13">
        <f t="shared" si="3"/>
        <v>490000000</v>
      </c>
      <c r="Z55" s="1"/>
      <c r="AA55" s="2">
        <v>44117</v>
      </c>
      <c r="AB55" s="2">
        <v>44176</v>
      </c>
      <c r="AC55" s="2">
        <v>44297</v>
      </c>
      <c r="AD55" s="2">
        <v>44176</v>
      </c>
      <c r="AE55" s="2">
        <v>44255</v>
      </c>
      <c r="AF55" s="1" t="s">
        <v>754</v>
      </c>
      <c r="AG55" s="1" t="s">
        <v>568</v>
      </c>
      <c r="AH55" s="1" t="s">
        <v>361</v>
      </c>
      <c r="AI55" s="1" t="s">
        <v>361</v>
      </c>
      <c r="AJ55" s="2">
        <v>44110</v>
      </c>
      <c r="AK55" s="1" t="s">
        <v>353</v>
      </c>
      <c r="AL55" s="1" t="s">
        <v>581</v>
      </c>
      <c r="AM55" s="36">
        <v>44112</v>
      </c>
      <c r="AN55" s="1" t="s">
        <v>659</v>
      </c>
      <c r="AO55" s="1" t="s">
        <v>673</v>
      </c>
      <c r="AP55" s="1" t="s">
        <v>581</v>
      </c>
      <c r="AQ55" s="1" t="s">
        <v>674</v>
      </c>
      <c r="AR55" s="1" t="s">
        <v>661</v>
      </c>
      <c r="AS55" s="1"/>
      <c r="AT55" s="23">
        <v>0.99987000000000004</v>
      </c>
      <c r="AU55" s="1">
        <v>5100004452</v>
      </c>
      <c r="AV55" s="1" t="s">
        <v>732</v>
      </c>
      <c r="AW55" s="1" t="s">
        <v>360</v>
      </c>
      <c r="AX55" s="4">
        <v>10320</v>
      </c>
      <c r="AY55" s="1" t="s">
        <v>685</v>
      </c>
      <c r="AZ55" s="1" t="s">
        <v>695</v>
      </c>
      <c r="BA55" s="7"/>
    </row>
    <row r="56" spans="1:53" s="19" customFormat="1" ht="156.75" x14ac:dyDescent="0.25">
      <c r="A56" s="1" t="s">
        <v>507</v>
      </c>
      <c r="B56" s="2">
        <v>44110</v>
      </c>
      <c r="C56" s="1" t="s">
        <v>109</v>
      </c>
      <c r="D56" s="1" t="s">
        <v>116</v>
      </c>
      <c r="E56" s="15">
        <v>19489154</v>
      </c>
      <c r="F56" s="1" t="s">
        <v>379</v>
      </c>
      <c r="G56" s="4" t="s">
        <v>561</v>
      </c>
      <c r="H56" s="1" t="s">
        <v>298</v>
      </c>
      <c r="I56" s="1" t="s">
        <v>654</v>
      </c>
      <c r="J56" s="1" t="s">
        <v>814</v>
      </c>
      <c r="K56" s="1"/>
      <c r="L56" s="1" t="s">
        <v>665</v>
      </c>
      <c r="M56" s="1" t="s">
        <v>666</v>
      </c>
      <c r="N56" s="2">
        <v>44377</v>
      </c>
      <c r="O56" s="1" t="s">
        <v>655</v>
      </c>
      <c r="P56" s="1">
        <v>8060074958</v>
      </c>
      <c r="Q56" s="6">
        <v>265000000</v>
      </c>
      <c r="R56" s="1">
        <v>90420</v>
      </c>
      <c r="S56" s="1">
        <v>0</v>
      </c>
      <c r="T56" s="6">
        <f>78738620+40000000</f>
        <v>118738620</v>
      </c>
      <c r="U56" s="6">
        <f t="shared" si="0"/>
        <v>383738620</v>
      </c>
      <c r="V56" s="13">
        <v>343738620</v>
      </c>
      <c r="W56" s="13">
        <f t="shared" si="1"/>
        <v>343738620</v>
      </c>
      <c r="X56" s="23">
        <f t="shared" si="2"/>
        <v>0.89576238117497786</v>
      </c>
      <c r="Y56" s="13">
        <f t="shared" si="3"/>
        <v>40000000</v>
      </c>
      <c r="Z56" s="1"/>
      <c r="AA56" s="2">
        <v>44117</v>
      </c>
      <c r="AB56" s="2">
        <v>44176</v>
      </c>
      <c r="AC56" s="2">
        <v>44297</v>
      </c>
      <c r="AD56" s="2">
        <v>44176</v>
      </c>
      <c r="AE56" s="2">
        <v>44255</v>
      </c>
      <c r="AF56" s="1" t="s">
        <v>754</v>
      </c>
      <c r="AG56" s="1" t="s">
        <v>568</v>
      </c>
      <c r="AH56" s="1">
        <v>43264043</v>
      </c>
      <c r="AI56" s="1" t="s">
        <v>361</v>
      </c>
      <c r="AJ56" s="2">
        <v>44110</v>
      </c>
      <c r="AK56" s="1" t="s">
        <v>353</v>
      </c>
      <c r="AL56" s="1" t="s">
        <v>581</v>
      </c>
      <c r="AM56" s="36">
        <v>44113</v>
      </c>
      <c r="AN56" s="1" t="s">
        <v>434</v>
      </c>
      <c r="AO56" s="1" t="s">
        <v>675</v>
      </c>
      <c r="AP56" s="1" t="s">
        <v>581</v>
      </c>
      <c r="AQ56" s="1" t="s">
        <v>676</v>
      </c>
      <c r="AR56" s="1" t="s">
        <v>660</v>
      </c>
      <c r="AS56" s="1"/>
      <c r="AT56" s="23">
        <v>0.99987000000000004</v>
      </c>
      <c r="AU56" s="1">
        <v>5100004452</v>
      </c>
      <c r="AV56" s="1" t="s">
        <v>733</v>
      </c>
      <c r="AW56" s="1" t="s">
        <v>360</v>
      </c>
      <c r="AX56" s="4">
        <v>10320</v>
      </c>
      <c r="AY56" s="1" t="s">
        <v>685</v>
      </c>
      <c r="AZ56" s="1" t="s">
        <v>695</v>
      </c>
      <c r="BA56" s="7"/>
    </row>
    <row r="57" spans="1:53" s="19" customFormat="1" ht="156.75" x14ac:dyDescent="0.25">
      <c r="A57" s="1" t="s">
        <v>613</v>
      </c>
      <c r="B57" s="2">
        <v>44110</v>
      </c>
      <c r="C57" s="1" t="s">
        <v>109</v>
      </c>
      <c r="D57" s="1" t="s">
        <v>116</v>
      </c>
      <c r="E57" s="15">
        <v>19489154</v>
      </c>
      <c r="F57" s="1" t="s">
        <v>379</v>
      </c>
      <c r="G57" s="4" t="s">
        <v>561</v>
      </c>
      <c r="H57" s="1" t="s">
        <v>298</v>
      </c>
      <c r="I57" s="1" t="s">
        <v>656</v>
      </c>
      <c r="J57" s="1" t="s">
        <v>801</v>
      </c>
      <c r="K57" s="1"/>
      <c r="L57" s="1" t="s">
        <v>564</v>
      </c>
      <c r="M57" s="1" t="s">
        <v>662</v>
      </c>
      <c r="N57" s="2">
        <v>44377</v>
      </c>
      <c r="O57" s="1" t="s">
        <v>657</v>
      </c>
      <c r="P57" s="1">
        <v>9004641344</v>
      </c>
      <c r="Q57" s="6">
        <v>10000000</v>
      </c>
      <c r="R57" s="1">
        <v>90520</v>
      </c>
      <c r="S57" s="1">
        <v>0</v>
      </c>
      <c r="T57" s="6">
        <v>5000000</v>
      </c>
      <c r="U57" s="6">
        <f t="shared" si="0"/>
        <v>15000000</v>
      </c>
      <c r="V57" s="13">
        <v>10000000</v>
      </c>
      <c r="W57" s="13">
        <f t="shared" si="1"/>
        <v>10000000</v>
      </c>
      <c r="X57" s="23">
        <f t="shared" si="2"/>
        <v>0.66666666666666663</v>
      </c>
      <c r="Y57" s="13">
        <f t="shared" si="3"/>
        <v>5000000</v>
      </c>
      <c r="Z57" s="1"/>
      <c r="AA57" s="2">
        <v>44118</v>
      </c>
      <c r="AB57" s="2">
        <v>44176</v>
      </c>
      <c r="AC57" s="2">
        <v>44297</v>
      </c>
      <c r="AD57" s="2">
        <v>44172</v>
      </c>
      <c r="AE57" s="2">
        <v>44255</v>
      </c>
      <c r="AF57" s="1" t="s">
        <v>754</v>
      </c>
      <c r="AG57" s="1" t="s">
        <v>568</v>
      </c>
      <c r="AH57" s="1">
        <v>43264043</v>
      </c>
      <c r="AI57" s="1" t="s">
        <v>361</v>
      </c>
      <c r="AJ57" s="2">
        <v>44111</v>
      </c>
      <c r="AK57" s="1" t="s">
        <v>353</v>
      </c>
      <c r="AL57" s="1" t="s">
        <v>581</v>
      </c>
      <c r="AM57" s="36" t="s">
        <v>681</v>
      </c>
      <c r="AN57" s="1" t="s">
        <v>310</v>
      </c>
      <c r="AO57" s="1" t="s">
        <v>678</v>
      </c>
      <c r="AP57" s="1" t="s">
        <v>679</v>
      </c>
      <c r="AQ57" s="1" t="s">
        <v>680</v>
      </c>
      <c r="AR57" s="37" t="s">
        <v>677</v>
      </c>
      <c r="AS57" s="1"/>
      <c r="AT57" s="23">
        <v>0.99987000000000004</v>
      </c>
      <c r="AU57" s="1">
        <v>5100004452</v>
      </c>
      <c r="AV57" s="1" t="s">
        <v>734</v>
      </c>
      <c r="AW57" s="1" t="s">
        <v>360</v>
      </c>
      <c r="AX57" s="4">
        <v>10320</v>
      </c>
      <c r="AY57" s="1" t="s">
        <v>685</v>
      </c>
      <c r="AZ57" s="1" t="s">
        <v>695</v>
      </c>
      <c r="BA57" s="7"/>
    </row>
    <row r="58" spans="1:53" s="19" customFormat="1" ht="114" x14ac:dyDescent="0.25">
      <c r="A58" s="1" t="s">
        <v>667</v>
      </c>
      <c r="B58" s="2">
        <v>44132</v>
      </c>
      <c r="C58" s="1" t="s">
        <v>109</v>
      </c>
      <c r="D58" s="1" t="s">
        <v>116</v>
      </c>
      <c r="E58" s="15">
        <v>19489154</v>
      </c>
      <c r="F58" s="1" t="s">
        <v>152</v>
      </c>
      <c r="G58" s="4" t="s">
        <v>561</v>
      </c>
      <c r="H58" s="1" t="s">
        <v>298</v>
      </c>
      <c r="I58" s="1" t="s">
        <v>669</v>
      </c>
      <c r="J58" s="1" t="s">
        <v>815</v>
      </c>
      <c r="K58" s="1"/>
      <c r="L58" s="1" t="s">
        <v>670</v>
      </c>
      <c r="M58" s="1" t="s">
        <v>303</v>
      </c>
      <c r="N58" s="2">
        <v>44165</v>
      </c>
      <c r="O58" s="5" t="s">
        <v>668</v>
      </c>
      <c r="P58" s="1">
        <v>9014258198</v>
      </c>
      <c r="Q58" s="6">
        <v>120000000</v>
      </c>
      <c r="R58" s="1">
        <v>98620</v>
      </c>
      <c r="S58" s="1">
        <v>0</v>
      </c>
      <c r="T58" s="6">
        <v>0</v>
      </c>
      <c r="U58" s="6">
        <f t="shared" si="0"/>
        <v>120000000</v>
      </c>
      <c r="V58" s="13">
        <v>65000000</v>
      </c>
      <c r="W58" s="13">
        <f t="shared" si="1"/>
        <v>65000000</v>
      </c>
      <c r="X58" s="23">
        <f t="shared" si="2"/>
        <v>0.54166666666666663</v>
      </c>
      <c r="Y58" s="13">
        <f t="shared" si="3"/>
        <v>55000000</v>
      </c>
      <c r="Z58" s="47">
        <f>+Y58</f>
        <v>55000000</v>
      </c>
      <c r="AA58" s="2">
        <v>44139</v>
      </c>
      <c r="AB58" s="2">
        <v>44196</v>
      </c>
      <c r="AC58" s="2">
        <v>44316</v>
      </c>
      <c r="AD58" s="2">
        <v>44167</v>
      </c>
      <c r="AE58" s="2">
        <v>44255</v>
      </c>
      <c r="AF58" s="1" t="s">
        <v>754</v>
      </c>
      <c r="AG58" s="1" t="s">
        <v>307</v>
      </c>
      <c r="AH58" s="1">
        <v>1040356604</v>
      </c>
      <c r="AI58" s="1" t="s">
        <v>361</v>
      </c>
      <c r="AJ58" s="2">
        <v>44132</v>
      </c>
      <c r="AK58" s="1" t="s">
        <v>353</v>
      </c>
      <c r="AL58" s="1" t="s">
        <v>581</v>
      </c>
      <c r="AM58" s="2">
        <v>44134</v>
      </c>
      <c r="AN58" s="1" t="s">
        <v>310</v>
      </c>
      <c r="AO58" s="1" t="s">
        <v>682</v>
      </c>
      <c r="AP58" s="1" t="s">
        <v>581</v>
      </c>
      <c r="AQ58" s="1" t="s">
        <v>671</v>
      </c>
      <c r="AR58" s="1" t="s">
        <v>672</v>
      </c>
      <c r="AS58" s="1"/>
      <c r="AT58" s="23">
        <v>0.99987000000000004</v>
      </c>
      <c r="AU58" s="1">
        <v>5100004775</v>
      </c>
      <c r="AV58" s="1" t="s">
        <v>748</v>
      </c>
      <c r="AW58" s="1" t="s">
        <v>360</v>
      </c>
      <c r="AX58" s="7">
        <v>10720</v>
      </c>
      <c r="AY58" s="1" t="s">
        <v>685</v>
      </c>
      <c r="AZ58" s="1" t="s">
        <v>703</v>
      </c>
      <c r="BA58" s="7"/>
    </row>
    <row r="59" spans="1:53" s="19" customFormat="1" ht="171" x14ac:dyDescent="0.25">
      <c r="A59" s="1" t="s">
        <v>669</v>
      </c>
      <c r="B59" s="2">
        <v>44162</v>
      </c>
      <c r="C59" s="1" t="s">
        <v>109</v>
      </c>
      <c r="D59" s="1" t="s">
        <v>116</v>
      </c>
      <c r="E59" s="15">
        <v>19489154</v>
      </c>
      <c r="F59" s="1" t="s">
        <v>160</v>
      </c>
      <c r="G59" s="4" t="s">
        <v>561</v>
      </c>
      <c r="H59" s="1" t="s">
        <v>298</v>
      </c>
      <c r="I59" s="1" t="s">
        <v>707</v>
      </c>
      <c r="J59" s="1" t="s">
        <v>816</v>
      </c>
      <c r="K59" s="1"/>
      <c r="L59" s="1" t="s">
        <v>670</v>
      </c>
      <c r="M59" s="1" t="s">
        <v>303</v>
      </c>
      <c r="N59" s="2">
        <v>44165</v>
      </c>
      <c r="O59" s="5" t="s">
        <v>706</v>
      </c>
      <c r="P59" s="1">
        <v>9008704681</v>
      </c>
      <c r="Q59" s="6">
        <v>100000000</v>
      </c>
      <c r="R59" s="1">
        <v>105920</v>
      </c>
      <c r="S59" s="1">
        <v>0</v>
      </c>
      <c r="T59" s="6">
        <v>49000000</v>
      </c>
      <c r="U59" s="6">
        <f t="shared" si="0"/>
        <v>149000000</v>
      </c>
      <c r="V59" s="13">
        <v>100000000</v>
      </c>
      <c r="W59" s="13">
        <f t="shared" si="1"/>
        <v>100000000</v>
      </c>
      <c r="X59" s="23">
        <f t="shared" si="2"/>
        <v>0.67114093959731547</v>
      </c>
      <c r="Y59" s="13">
        <f t="shared" si="3"/>
        <v>49000000</v>
      </c>
      <c r="Z59" s="1"/>
      <c r="AA59" s="2">
        <v>44166</v>
      </c>
      <c r="AB59" s="2">
        <v>44196</v>
      </c>
      <c r="AC59" s="2">
        <v>44316</v>
      </c>
      <c r="AD59" s="2">
        <v>44167</v>
      </c>
      <c r="AE59" s="2">
        <v>44255</v>
      </c>
      <c r="AF59" s="1" t="s">
        <v>754</v>
      </c>
      <c r="AG59" s="1" t="s">
        <v>307</v>
      </c>
      <c r="AH59" s="1">
        <v>1040356604</v>
      </c>
      <c r="AI59" s="1" t="s">
        <v>361</v>
      </c>
      <c r="AJ59" s="2">
        <v>44162</v>
      </c>
      <c r="AK59" s="1" t="s">
        <v>353</v>
      </c>
      <c r="AL59" s="1" t="s">
        <v>581</v>
      </c>
      <c r="AM59" s="2">
        <v>44162</v>
      </c>
      <c r="AN59" s="1" t="s">
        <v>310</v>
      </c>
      <c r="AO59" s="1" t="s">
        <v>708</v>
      </c>
      <c r="AP59" s="1" t="s">
        <v>581</v>
      </c>
      <c r="AQ59" s="1" t="s">
        <v>671</v>
      </c>
      <c r="AR59" s="1" t="s">
        <v>709</v>
      </c>
      <c r="AS59" s="1"/>
      <c r="AT59" s="23">
        <v>0.99987000000000004</v>
      </c>
      <c r="AU59" s="1" t="s">
        <v>710</v>
      </c>
      <c r="AV59" s="1" t="s">
        <v>747</v>
      </c>
      <c r="AW59" s="1" t="s">
        <v>360</v>
      </c>
      <c r="AX59" s="4">
        <v>11120</v>
      </c>
      <c r="AY59" s="1" t="s">
        <v>685</v>
      </c>
      <c r="AZ59" s="1" t="s">
        <v>695</v>
      </c>
      <c r="BA59" s="7"/>
    </row>
    <row r="60" spans="1:53" ht="15" x14ac:dyDescent="0.25">
      <c r="Q60" s="48">
        <f>SUM(Q1:Q59)</f>
        <v>10617753552.290001</v>
      </c>
      <c r="T60" s="48">
        <f>SUM(T1:T59)</f>
        <v>3060922495.5299997</v>
      </c>
      <c r="U60" s="48">
        <f>SUM(U1:U59)</f>
        <v>13678676047.82</v>
      </c>
      <c r="V60" s="48">
        <f>SUM(V1:V59)</f>
        <v>11444218622.98</v>
      </c>
      <c r="W60" s="48">
        <f>SUM(W1:W59)</f>
        <v>11357119061.98</v>
      </c>
      <c r="Y60" s="48">
        <f>SUM(Y1:Y59)</f>
        <v>2234457424.8400002</v>
      </c>
    </row>
    <row r="61" spans="1:53" x14ac:dyDescent="0.2">
      <c r="S61" s="21" t="s">
        <v>749</v>
      </c>
      <c r="T61" s="38">
        <v>1126922495.53</v>
      </c>
      <c r="U61" s="38">
        <f>+U60-T62</f>
        <v>11744676047.82</v>
      </c>
      <c r="V61" s="31">
        <f>+U60-V60</f>
        <v>2234457424.8400002</v>
      </c>
      <c r="W61" s="31">
        <f>+W60-V60</f>
        <v>-87099561</v>
      </c>
      <c r="X61" s="21" t="s">
        <v>752</v>
      </c>
      <c r="Y61" s="31">
        <f>+Y60-T62</f>
        <v>300457424.84000015</v>
      </c>
    </row>
    <row r="62" spans="1:53" x14ac:dyDescent="0.2">
      <c r="S62" s="21" t="s">
        <v>750</v>
      </c>
      <c r="T62" s="38">
        <v>1934000000</v>
      </c>
      <c r="U62" s="38">
        <f>+U61+T62</f>
        <v>13678676047.82</v>
      </c>
      <c r="V62" s="31">
        <f>+V61-T62</f>
        <v>300457424.84000015</v>
      </c>
    </row>
    <row r="63" spans="1:53" x14ac:dyDescent="0.2">
      <c r="T63" s="38">
        <f>+T60-T61-T62</f>
        <v>0</v>
      </c>
      <c r="U63" s="38" t="s">
        <v>751</v>
      </c>
    </row>
  </sheetData>
  <dataValidations count="1">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C30">
      <formula1>1900/1/1</formula1>
      <formula2>3000/1/1</formula2>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H11" sqref="H11"/>
    </sheetView>
  </sheetViews>
  <sheetFormatPr baseColWidth="10" defaultRowHeight="15.75" x14ac:dyDescent="0.25"/>
  <cols>
    <col min="1" max="1" width="12.125" bestFit="1" customWidth="1"/>
    <col min="2" max="2" width="16.25" style="35" bestFit="1" customWidth="1"/>
    <col min="3" max="3" width="14" customWidth="1"/>
  </cols>
  <sheetData>
    <row r="1" spans="1:11" ht="60" x14ac:dyDescent="0.25">
      <c r="A1" s="11" t="s">
        <v>63</v>
      </c>
      <c r="B1" s="33" t="s">
        <v>39</v>
      </c>
    </row>
    <row r="2" spans="1:11" x14ac:dyDescent="0.25">
      <c r="A2" s="2">
        <v>44111</v>
      </c>
      <c r="B2" s="6">
        <v>30000000</v>
      </c>
    </row>
    <row r="3" spans="1:11" x14ac:dyDescent="0.25">
      <c r="A3" s="2">
        <v>44111</v>
      </c>
      <c r="B3" s="34">
        <v>20000000</v>
      </c>
    </row>
    <row r="4" spans="1:11" x14ac:dyDescent="0.25">
      <c r="A4" s="2">
        <v>44111</v>
      </c>
      <c r="B4" s="34">
        <v>10000000</v>
      </c>
    </row>
    <row r="5" spans="1:11" x14ac:dyDescent="0.25">
      <c r="A5" s="2">
        <v>44111</v>
      </c>
      <c r="B5" s="34">
        <v>113000000</v>
      </c>
    </row>
    <row r="6" spans="1:11" x14ac:dyDescent="0.25">
      <c r="A6" s="2">
        <v>44111</v>
      </c>
      <c r="B6" s="34">
        <v>150000000</v>
      </c>
    </row>
    <row r="7" spans="1:11" x14ac:dyDescent="0.25">
      <c r="A7" s="2">
        <v>44111</v>
      </c>
      <c r="B7" s="34">
        <v>110000000</v>
      </c>
    </row>
    <row r="8" spans="1:11" x14ac:dyDescent="0.25">
      <c r="A8" s="2">
        <v>44111</v>
      </c>
      <c r="B8" s="34">
        <v>7000000</v>
      </c>
    </row>
    <row r="9" spans="1:11" x14ac:dyDescent="0.25">
      <c r="A9" s="2">
        <v>44111</v>
      </c>
      <c r="B9" s="34">
        <v>20000000</v>
      </c>
    </row>
    <row r="10" spans="1:11" x14ac:dyDescent="0.25">
      <c r="B10" s="35">
        <f>SUM(B1:B9)</f>
        <v>460000000</v>
      </c>
      <c r="F10" s="43"/>
      <c r="G10" s="43"/>
      <c r="H10" s="43"/>
      <c r="I10" s="43"/>
      <c r="J10" s="43"/>
      <c r="K10" s="43"/>
    </row>
    <row r="11" spans="1:11" x14ac:dyDescent="0.25">
      <c r="F11" s="43"/>
      <c r="G11" s="43"/>
      <c r="H11" s="42"/>
      <c r="I11" s="43"/>
      <c r="J11" s="43"/>
      <c r="K11" s="43"/>
    </row>
    <row r="12" spans="1:11" x14ac:dyDescent="0.25">
      <c r="A12" t="s">
        <v>148</v>
      </c>
      <c r="B12" s="35">
        <v>-25000000</v>
      </c>
      <c r="F12" s="43"/>
      <c r="G12" s="44"/>
      <c r="H12" s="43"/>
      <c r="I12" s="43"/>
      <c r="J12" s="43"/>
      <c r="K12" s="43"/>
    </row>
    <row r="13" spans="1:11" x14ac:dyDescent="0.25">
      <c r="A13" t="s">
        <v>413</v>
      </c>
      <c r="B13" s="35">
        <v>-7800000</v>
      </c>
      <c r="F13" s="43"/>
      <c r="G13" s="45"/>
      <c r="H13" s="43"/>
      <c r="I13" s="43"/>
      <c r="J13" s="43"/>
      <c r="K13" s="43"/>
    </row>
    <row r="14" spans="1:11" x14ac:dyDescent="0.25">
      <c r="F14" s="43"/>
      <c r="G14" s="43"/>
      <c r="H14" s="6"/>
      <c r="I14" s="43"/>
      <c r="J14" s="43"/>
      <c r="K14" s="43"/>
    </row>
    <row r="15" spans="1:11" x14ac:dyDescent="0.25">
      <c r="F15" s="43"/>
      <c r="G15" s="43"/>
      <c r="H15" s="43"/>
      <c r="I15" s="43"/>
      <c r="J15" s="43"/>
      <c r="K15" s="43"/>
    </row>
    <row r="16" spans="1:11" x14ac:dyDescent="0.25">
      <c r="F16" s="43"/>
      <c r="G16" s="43"/>
      <c r="H16" s="43"/>
      <c r="I16" s="43"/>
      <c r="J16" s="43"/>
      <c r="K16" s="43"/>
    </row>
    <row r="17" spans="1:11" ht="60" x14ac:dyDescent="0.25">
      <c r="A17" s="11" t="s">
        <v>28</v>
      </c>
      <c r="B17" s="11" t="s">
        <v>64</v>
      </c>
      <c r="C17" s="11" t="s">
        <v>46</v>
      </c>
      <c r="F17" s="43"/>
      <c r="G17" s="43"/>
      <c r="H17" s="43"/>
      <c r="I17" s="43"/>
      <c r="J17" s="43"/>
      <c r="K17" s="43"/>
    </row>
    <row r="18" spans="1:11" x14ac:dyDescent="0.25">
      <c r="A18" s="1">
        <v>45765</v>
      </c>
      <c r="B18" s="2">
        <v>43993</v>
      </c>
      <c r="C18" s="2">
        <v>44074</v>
      </c>
    </row>
    <row r="19" spans="1:11" x14ac:dyDescent="0.25">
      <c r="A19" s="1">
        <v>45769</v>
      </c>
      <c r="B19" s="2">
        <v>43993</v>
      </c>
      <c r="C19" s="2">
        <v>44074</v>
      </c>
    </row>
    <row r="20" spans="1:11" x14ac:dyDescent="0.25">
      <c r="A20" s="1">
        <v>45771</v>
      </c>
      <c r="B20" s="2">
        <v>43993</v>
      </c>
      <c r="C20" s="2">
        <v>44074</v>
      </c>
    </row>
    <row r="21" spans="1:11" x14ac:dyDescent="0.25">
      <c r="A21" s="1" t="s">
        <v>119</v>
      </c>
      <c r="B21" s="2">
        <v>44111</v>
      </c>
      <c r="C21" s="2">
        <v>44196</v>
      </c>
    </row>
    <row r="22" spans="1:11" x14ac:dyDescent="0.25">
      <c r="A22" s="1" t="s">
        <v>120</v>
      </c>
      <c r="B22" s="2">
        <v>44111</v>
      </c>
      <c r="C22" s="2">
        <v>44196</v>
      </c>
    </row>
    <row r="23" spans="1:11" x14ac:dyDescent="0.25">
      <c r="A23" s="1" t="s">
        <v>222</v>
      </c>
      <c r="B23" s="2">
        <v>44111</v>
      </c>
      <c r="C23" s="2">
        <v>44196</v>
      </c>
    </row>
    <row r="24" spans="1:11" x14ac:dyDescent="0.25">
      <c r="A24" s="1" t="s">
        <v>223</v>
      </c>
      <c r="B24" s="2">
        <v>44111</v>
      </c>
      <c r="C24" s="2">
        <v>44196</v>
      </c>
    </row>
    <row r="25" spans="1:11" x14ac:dyDescent="0.25">
      <c r="A25" s="1" t="s">
        <v>123</v>
      </c>
      <c r="B25" s="2">
        <v>44111</v>
      </c>
      <c r="C25" s="2">
        <v>44196</v>
      </c>
    </row>
    <row r="26" spans="1:11" x14ac:dyDescent="0.25">
      <c r="A26" s="1" t="s">
        <v>145</v>
      </c>
      <c r="B26" s="2">
        <v>44111</v>
      </c>
      <c r="C26" s="2">
        <v>44196</v>
      </c>
    </row>
    <row r="27" spans="1:11" x14ac:dyDescent="0.25">
      <c r="A27" s="1" t="s">
        <v>147</v>
      </c>
      <c r="B27" s="2">
        <v>44111</v>
      </c>
      <c r="C27" s="2">
        <v>44196</v>
      </c>
    </row>
    <row r="28" spans="1:11" x14ac:dyDescent="0.25">
      <c r="A28" s="1" t="s">
        <v>148</v>
      </c>
      <c r="B28" s="2">
        <v>44134</v>
      </c>
      <c r="C28" s="2">
        <v>44196</v>
      </c>
    </row>
    <row r="29" spans="1:11" x14ac:dyDescent="0.25">
      <c r="A29" s="1" t="s">
        <v>137</v>
      </c>
      <c r="B29" s="2">
        <v>44111</v>
      </c>
      <c r="C29" s="2">
        <v>44196</v>
      </c>
    </row>
    <row r="32" spans="1:11" ht="45" x14ac:dyDescent="0.25">
      <c r="A32" s="11" t="s">
        <v>28</v>
      </c>
      <c r="B32" s="11" t="s">
        <v>63</v>
      </c>
      <c r="C32" s="33" t="s">
        <v>39</v>
      </c>
    </row>
    <row r="33" spans="1:3" x14ac:dyDescent="0.25">
      <c r="A33" s="1">
        <v>45765</v>
      </c>
      <c r="B33" s="2">
        <v>43929</v>
      </c>
      <c r="C33" s="6">
        <v>982357.37</v>
      </c>
    </row>
    <row r="34" spans="1:3" x14ac:dyDescent="0.25">
      <c r="A34" s="1">
        <v>47169</v>
      </c>
      <c r="B34" s="2">
        <v>43936</v>
      </c>
      <c r="C34" s="6">
        <v>9162418.1600000001</v>
      </c>
    </row>
    <row r="35" spans="1:3" ht="28.5" x14ac:dyDescent="0.25">
      <c r="A35" s="1" t="s">
        <v>119</v>
      </c>
      <c r="B35" s="2">
        <v>44111</v>
      </c>
      <c r="C35" s="6">
        <v>30000000</v>
      </c>
    </row>
    <row r="36" spans="1:3" ht="28.5" x14ac:dyDescent="0.25">
      <c r="A36" s="1" t="s">
        <v>136</v>
      </c>
      <c r="B36" s="2">
        <v>44130</v>
      </c>
      <c r="C36" s="6">
        <v>25000000</v>
      </c>
    </row>
    <row r="37" spans="1:3" ht="28.5" x14ac:dyDescent="0.25">
      <c r="A37" s="1" t="s">
        <v>120</v>
      </c>
      <c r="B37" s="2">
        <v>44111</v>
      </c>
      <c r="C37" s="34">
        <v>20000000</v>
      </c>
    </row>
    <row r="38" spans="1:3" ht="28.5" x14ac:dyDescent="0.25">
      <c r="A38" s="1" t="s">
        <v>222</v>
      </c>
      <c r="B38" s="2">
        <v>44111</v>
      </c>
      <c r="C38" s="34">
        <v>10000000</v>
      </c>
    </row>
    <row r="39" spans="1:3" ht="28.5" x14ac:dyDescent="0.25">
      <c r="A39" s="1" t="s">
        <v>223</v>
      </c>
      <c r="B39" s="2">
        <v>44111</v>
      </c>
      <c r="C39" s="34">
        <v>113000000</v>
      </c>
    </row>
    <row r="40" spans="1:3" ht="28.5" x14ac:dyDescent="0.25">
      <c r="A40" s="1" t="s">
        <v>123</v>
      </c>
      <c r="B40" s="2">
        <v>44111</v>
      </c>
      <c r="C40" s="34">
        <v>150000000</v>
      </c>
    </row>
    <row r="41" spans="1:3" ht="28.5" x14ac:dyDescent="0.25">
      <c r="A41" s="1" t="s">
        <v>145</v>
      </c>
      <c r="B41" s="2">
        <v>44111</v>
      </c>
      <c r="C41" s="34">
        <v>110000000</v>
      </c>
    </row>
    <row r="42" spans="1:3" ht="28.5" x14ac:dyDescent="0.25">
      <c r="A42" s="1" t="s">
        <v>147</v>
      </c>
      <c r="B42" s="2">
        <v>44111</v>
      </c>
      <c r="C42" s="34">
        <v>7000000</v>
      </c>
    </row>
    <row r="43" spans="1:3" ht="28.5" x14ac:dyDescent="0.25">
      <c r="A43" s="1" t="s">
        <v>137</v>
      </c>
      <c r="B43" s="2">
        <v>44111</v>
      </c>
      <c r="C43" s="34">
        <v>20000000</v>
      </c>
    </row>
    <row r="44" spans="1:3" ht="28.5" x14ac:dyDescent="0.25">
      <c r="A44" s="1" t="s">
        <v>226</v>
      </c>
      <c r="B44" s="2">
        <v>43949</v>
      </c>
      <c r="C44" s="6">
        <v>3000000</v>
      </c>
    </row>
    <row r="45" spans="1:3" ht="28.5" x14ac:dyDescent="0.25">
      <c r="A45" s="1" t="s">
        <v>227</v>
      </c>
      <c r="B45" s="2">
        <v>44025</v>
      </c>
      <c r="C45" s="6">
        <v>14469100</v>
      </c>
    </row>
    <row r="46" spans="1:3" ht="28.5" x14ac:dyDescent="0.25">
      <c r="A46" s="1" t="s">
        <v>422</v>
      </c>
      <c r="B46" s="2">
        <v>43979</v>
      </c>
      <c r="C46" s="6">
        <v>100000000</v>
      </c>
    </row>
    <row r="47" spans="1:3" ht="28.5" x14ac:dyDescent="0.25">
      <c r="A47" s="1" t="s">
        <v>557</v>
      </c>
      <c r="B47" s="2" t="s">
        <v>639</v>
      </c>
      <c r="C47" s="6">
        <v>379000000</v>
      </c>
    </row>
    <row r="48" spans="1:3" ht="28.5" x14ac:dyDescent="0.25">
      <c r="A48" s="1" t="s">
        <v>559</v>
      </c>
      <c r="B48" s="2">
        <v>44063</v>
      </c>
      <c r="C48" s="6">
        <v>6000000</v>
      </c>
    </row>
    <row r="49" spans="1:3" ht="28.5" x14ac:dyDescent="0.25">
      <c r="A49" s="1" t="s">
        <v>501</v>
      </c>
      <c r="B49" s="2">
        <v>44124</v>
      </c>
      <c r="C49" s="34">
        <v>11000000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topLeftCell="A13" zoomScale="60" zoomScaleNormal="100" workbookViewId="0">
      <selection activeCell="G14" sqref="G14"/>
    </sheetView>
  </sheetViews>
  <sheetFormatPr baseColWidth="10" defaultRowHeight="15.75" x14ac:dyDescent="0.25"/>
  <cols>
    <col min="1" max="1" width="17.875" bestFit="1" customWidth="1"/>
    <col min="2" max="2" width="27" bestFit="1" customWidth="1"/>
    <col min="3" max="3" width="27.375" bestFit="1" customWidth="1"/>
    <col min="4" max="4" width="15.25" bestFit="1" customWidth="1"/>
    <col min="5" max="5" width="9.875" bestFit="1" customWidth="1"/>
    <col min="6" max="6" width="14.875" bestFit="1" customWidth="1"/>
    <col min="7" max="7" width="23.25" customWidth="1"/>
  </cols>
  <sheetData>
    <row r="1" spans="1:7" ht="45" x14ac:dyDescent="0.25">
      <c r="A1" s="11" t="s">
        <v>787</v>
      </c>
      <c r="B1" s="11" t="s">
        <v>3</v>
      </c>
      <c r="C1" s="11" t="s">
        <v>4</v>
      </c>
      <c r="D1" s="11" t="s">
        <v>788</v>
      </c>
      <c r="E1" s="11" t="s">
        <v>785</v>
      </c>
      <c r="F1" s="11" t="s">
        <v>786</v>
      </c>
      <c r="G1" s="11" t="s">
        <v>789</v>
      </c>
    </row>
    <row r="2" spans="1:7" ht="177" customHeight="1" x14ac:dyDescent="0.25">
      <c r="A2" s="1" t="s">
        <v>760</v>
      </c>
      <c r="B2" s="1" t="s">
        <v>75</v>
      </c>
      <c r="C2" s="1" t="s">
        <v>761</v>
      </c>
      <c r="D2" s="6">
        <v>1200000000</v>
      </c>
      <c r="E2" s="2">
        <v>44216</v>
      </c>
      <c r="F2" s="2">
        <v>44225</v>
      </c>
      <c r="G2" s="56" t="s">
        <v>790</v>
      </c>
    </row>
    <row r="3" spans="1:7" ht="171" x14ac:dyDescent="0.25">
      <c r="A3" s="1" t="s">
        <v>766</v>
      </c>
      <c r="B3" s="1" t="s">
        <v>75</v>
      </c>
      <c r="C3" s="52" t="s">
        <v>162</v>
      </c>
      <c r="D3" s="53">
        <v>1400000000</v>
      </c>
      <c r="E3" s="54">
        <v>44217</v>
      </c>
      <c r="F3" s="54">
        <v>44229</v>
      </c>
      <c r="G3" s="56" t="s">
        <v>791</v>
      </c>
    </row>
    <row r="4" spans="1:7" ht="185.25" customHeight="1" x14ac:dyDescent="0.25">
      <c r="A4" s="1" t="s">
        <v>767</v>
      </c>
      <c r="B4" s="1" t="s">
        <v>561</v>
      </c>
      <c r="C4" s="52" t="s">
        <v>779</v>
      </c>
      <c r="D4" s="53">
        <v>550000000</v>
      </c>
      <c r="E4" s="54">
        <v>44214</v>
      </c>
      <c r="F4" s="54">
        <v>44222</v>
      </c>
      <c r="G4" s="56" t="s">
        <v>792</v>
      </c>
    </row>
    <row r="5" spans="1:7" ht="45" x14ac:dyDescent="0.25">
      <c r="A5" s="11" t="s">
        <v>787</v>
      </c>
      <c r="B5" s="11" t="s">
        <v>3</v>
      </c>
      <c r="C5" s="11" t="s">
        <v>4</v>
      </c>
      <c r="D5" s="11" t="s">
        <v>788</v>
      </c>
      <c r="E5" s="11" t="s">
        <v>785</v>
      </c>
      <c r="F5" s="11" t="s">
        <v>786</v>
      </c>
      <c r="G5" s="11" t="s">
        <v>789</v>
      </c>
    </row>
    <row r="6" spans="1:7" ht="213.75" x14ac:dyDescent="0.25">
      <c r="A6" s="1" t="s">
        <v>768</v>
      </c>
      <c r="B6" s="1" t="s">
        <v>561</v>
      </c>
      <c r="C6" s="52" t="s">
        <v>154</v>
      </c>
      <c r="D6" s="53">
        <v>200000000</v>
      </c>
      <c r="E6" s="54">
        <v>44214</v>
      </c>
      <c r="F6" s="54">
        <v>44222</v>
      </c>
      <c r="G6" s="56" t="s">
        <v>794</v>
      </c>
    </row>
    <row r="7" spans="1:7" ht="199.5" x14ac:dyDescent="0.25">
      <c r="A7" s="1" t="s">
        <v>769</v>
      </c>
      <c r="B7" s="1" t="s">
        <v>561</v>
      </c>
      <c r="C7" s="52" t="s">
        <v>781</v>
      </c>
      <c r="D7" s="53">
        <v>130000000</v>
      </c>
      <c r="E7" s="54">
        <v>44214</v>
      </c>
      <c r="F7" s="54">
        <v>44222</v>
      </c>
      <c r="G7" s="56" t="s">
        <v>795</v>
      </c>
    </row>
    <row r="8" spans="1:7" ht="159" customHeight="1" x14ac:dyDescent="0.25">
      <c r="A8" s="1" t="s">
        <v>770</v>
      </c>
      <c r="B8" s="1" t="s">
        <v>561</v>
      </c>
      <c r="C8" s="52" t="s">
        <v>164</v>
      </c>
      <c r="D8" s="53">
        <v>90000000</v>
      </c>
      <c r="E8" s="54">
        <v>44214</v>
      </c>
      <c r="F8" s="54">
        <v>44222</v>
      </c>
      <c r="G8" s="56" t="s">
        <v>792</v>
      </c>
    </row>
    <row r="9" spans="1:7" ht="45" x14ac:dyDescent="0.25">
      <c r="A9" s="11" t="s">
        <v>787</v>
      </c>
      <c r="B9" s="11" t="s">
        <v>3</v>
      </c>
      <c r="C9" s="11" t="s">
        <v>4</v>
      </c>
      <c r="D9" s="11" t="s">
        <v>788</v>
      </c>
      <c r="E9" s="11" t="s">
        <v>785</v>
      </c>
      <c r="F9" s="11" t="s">
        <v>786</v>
      </c>
      <c r="G9" s="11" t="s">
        <v>789</v>
      </c>
    </row>
    <row r="10" spans="1:7" ht="156.75" x14ac:dyDescent="0.25">
      <c r="A10" s="1" t="s">
        <v>771</v>
      </c>
      <c r="B10" s="1" t="s">
        <v>561</v>
      </c>
      <c r="C10" s="52" t="s">
        <v>152</v>
      </c>
      <c r="D10" s="53">
        <v>400000000</v>
      </c>
      <c r="E10" s="54">
        <v>44215</v>
      </c>
      <c r="F10" s="54">
        <v>44223</v>
      </c>
      <c r="G10" s="56" t="s">
        <v>794</v>
      </c>
    </row>
    <row r="11" spans="1:7" ht="159.75" customHeight="1" x14ac:dyDescent="0.25">
      <c r="A11" s="1" t="s">
        <v>772</v>
      </c>
      <c r="B11" s="1" t="s">
        <v>561</v>
      </c>
      <c r="C11" s="52" t="s">
        <v>153</v>
      </c>
      <c r="D11" s="53">
        <v>320000000</v>
      </c>
      <c r="E11" s="54">
        <v>44215</v>
      </c>
      <c r="F11" s="54">
        <v>44223</v>
      </c>
      <c r="G11" s="56" t="s">
        <v>796</v>
      </c>
    </row>
    <row r="12" spans="1:7" ht="198.75" customHeight="1" x14ac:dyDescent="0.25">
      <c r="A12" s="1" t="s">
        <v>773</v>
      </c>
      <c r="B12" s="1" t="s">
        <v>561</v>
      </c>
      <c r="C12" s="52" t="s">
        <v>782</v>
      </c>
      <c r="D12" s="53">
        <v>460000000</v>
      </c>
      <c r="E12" s="54">
        <v>44215</v>
      </c>
      <c r="F12" s="54">
        <v>44223</v>
      </c>
      <c r="G12" s="56" t="s">
        <v>792</v>
      </c>
    </row>
    <row r="13" spans="1:7" ht="45" x14ac:dyDescent="0.25">
      <c r="A13" s="11" t="s">
        <v>787</v>
      </c>
      <c r="B13" s="11" t="s">
        <v>3</v>
      </c>
      <c r="C13" s="11" t="s">
        <v>4</v>
      </c>
      <c r="D13" s="11" t="s">
        <v>788</v>
      </c>
      <c r="E13" s="11" t="s">
        <v>785</v>
      </c>
      <c r="F13" s="11" t="s">
        <v>786</v>
      </c>
      <c r="G13" s="11" t="s">
        <v>789</v>
      </c>
    </row>
    <row r="14" spans="1:7" ht="163.5" customHeight="1" x14ac:dyDescent="0.25">
      <c r="A14" s="1" t="s">
        <v>774</v>
      </c>
      <c r="B14" s="1" t="s">
        <v>560</v>
      </c>
      <c r="C14" s="52" t="s">
        <v>158</v>
      </c>
      <c r="D14" s="53">
        <v>1400000000</v>
      </c>
      <c r="E14" s="54">
        <v>44221</v>
      </c>
      <c r="F14" s="54">
        <v>44231</v>
      </c>
      <c r="G14" s="56" t="s">
        <v>797</v>
      </c>
    </row>
    <row r="15" spans="1:7" ht="167.25" customHeight="1" x14ac:dyDescent="0.25">
      <c r="A15" s="1" t="s">
        <v>775</v>
      </c>
      <c r="B15" s="1" t="s">
        <v>560</v>
      </c>
      <c r="C15" s="52" t="s">
        <v>156</v>
      </c>
      <c r="D15" s="53">
        <v>400000000</v>
      </c>
      <c r="E15" s="54">
        <v>44221</v>
      </c>
      <c r="F15" s="54">
        <v>44231</v>
      </c>
      <c r="G15" s="56" t="s">
        <v>798</v>
      </c>
    </row>
    <row r="16" spans="1:7" ht="204" customHeight="1" x14ac:dyDescent="0.25">
      <c r="A16" s="1" t="s">
        <v>776</v>
      </c>
      <c r="B16" s="1" t="s">
        <v>560</v>
      </c>
      <c r="C16" s="52" t="s">
        <v>159</v>
      </c>
      <c r="D16" s="53">
        <v>1050000000</v>
      </c>
      <c r="E16" s="54">
        <v>44221</v>
      </c>
      <c r="F16" s="54">
        <v>44232</v>
      </c>
      <c r="G16" s="56" t="s">
        <v>793</v>
      </c>
    </row>
    <row r="17" spans="1:7" ht="45" x14ac:dyDescent="0.25">
      <c r="A17" s="11" t="s">
        <v>787</v>
      </c>
      <c r="B17" s="11" t="s">
        <v>3</v>
      </c>
      <c r="C17" s="11" t="s">
        <v>4</v>
      </c>
      <c r="D17" s="11" t="s">
        <v>788</v>
      </c>
      <c r="E17" s="11" t="s">
        <v>785</v>
      </c>
      <c r="F17" s="11" t="s">
        <v>786</v>
      </c>
      <c r="G17" s="11" t="s">
        <v>789</v>
      </c>
    </row>
    <row r="18" spans="1:7" ht="171" x14ac:dyDescent="0.25">
      <c r="A18" s="1" t="s">
        <v>777</v>
      </c>
      <c r="B18" s="1" t="s">
        <v>560</v>
      </c>
      <c r="C18" s="52" t="s">
        <v>163</v>
      </c>
      <c r="D18" s="53">
        <v>131000000</v>
      </c>
      <c r="E18" s="54">
        <v>44221</v>
      </c>
      <c r="F18" s="54">
        <v>44232</v>
      </c>
      <c r="G18" s="56" t="s">
        <v>797</v>
      </c>
    </row>
    <row r="19" spans="1:7" ht="177.75" customHeight="1" x14ac:dyDescent="0.25">
      <c r="A19" s="1" t="s">
        <v>784</v>
      </c>
      <c r="B19" s="1" t="s">
        <v>560</v>
      </c>
      <c r="C19" s="52" t="s">
        <v>157</v>
      </c>
      <c r="D19" s="53">
        <v>900000000</v>
      </c>
      <c r="E19" s="54">
        <v>44221</v>
      </c>
      <c r="F19" s="54">
        <v>44232</v>
      </c>
      <c r="G19" s="56" t="s">
        <v>798</v>
      </c>
    </row>
  </sheetData>
  <pageMargins left="0.7" right="0.7" top="0.75" bottom="0.75" header="0.3" footer="0.3"/>
  <pageSetup scale="82" orientation="landscape" horizontalDpi="4294967294" verticalDpi="4294967294" r:id="rId1"/>
  <rowBreaks count="4" manualBreakCount="4">
    <brk id="4" max="16383" man="1"/>
    <brk id="8" max="6" man="1"/>
    <brk id="12" max="16383" man="1"/>
    <brk id="1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3"/>
  <sheetViews>
    <sheetView topLeftCell="A33" workbookViewId="0">
      <selection activeCell="C38" sqref="C38"/>
    </sheetView>
  </sheetViews>
  <sheetFormatPr baseColWidth="10" defaultRowHeight="15.75" x14ac:dyDescent="0.25"/>
  <cols>
    <col min="1" max="1" width="27.25" style="18" bestFit="1" customWidth="1"/>
    <col min="2" max="2" width="16.125" style="18" bestFit="1" customWidth="1"/>
    <col min="3" max="3" width="19.625" style="18" bestFit="1" customWidth="1"/>
    <col min="4" max="4" width="27.625" customWidth="1"/>
    <col min="5" max="5" width="32.5" customWidth="1"/>
    <col min="6" max="6" width="18" customWidth="1"/>
    <col min="7" max="7" width="13.875" bestFit="1" customWidth="1"/>
    <col min="8" max="8" width="16.25" customWidth="1"/>
    <col min="9" max="9" width="14.5" customWidth="1"/>
  </cols>
  <sheetData>
    <row r="1" spans="1:9" ht="45" x14ac:dyDescent="0.25">
      <c r="A1" s="27" t="s">
        <v>29</v>
      </c>
      <c r="B1" s="11" t="s">
        <v>30</v>
      </c>
      <c r="C1" s="11" t="s">
        <v>28</v>
      </c>
      <c r="D1" s="11" t="s">
        <v>11</v>
      </c>
      <c r="E1" s="11" t="s">
        <v>4</v>
      </c>
      <c r="F1" s="11" t="s">
        <v>599</v>
      </c>
      <c r="G1" s="11" t="s">
        <v>44</v>
      </c>
      <c r="H1" s="11" t="s">
        <v>601</v>
      </c>
      <c r="I1" s="11" t="s">
        <v>9</v>
      </c>
    </row>
    <row r="2" spans="1:9" ht="114" x14ac:dyDescent="0.25">
      <c r="A2" s="28" t="s">
        <v>72</v>
      </c>
      <c r="B2" s="1" t="s">
        <v>117</v>
      </c>
      <c r="C2" s="1" t="s">
        <v>117</v>
      </c>
      <c r="D2" s="1" t="s">
        <v>277</v>
      </c>
      <c r="E2" s="1" t="s">
        <v>149</v>
      </c>
      <c r="F2" s="1" t="s">
        <v>600</v>
      </c>
      <c r="G2" s="2">
        <v>43889</v>
      </c>
      <c r="H2" s="22">
        <v>30000000</v>
      </c>
      <c r="I2" s="1" t="s">
        <v>602</v>
      </c>
    </row>
    <row r="3" spans="1:9" ht="128.25" x14ac:dyDescent="0.25">
      <c r="A3" s="28" t="s">
        <v>72</v>
      </c>
      <c r="B3" s="1" t="s">
        <v>118</v>
      </c>
      <c r="C3" s="1" t="s">
        <v>118</v>
      </c>
      <c r="D3" s="1" t="s">
        <v>277</v>
      </c>
      <c r="E3" s="4" t="s">
        <v>150</v>
      </c>
      <c r="F3" s="1" t="s">
        <v>600</v>
      </c>
      <c r="G3" s="2">
        <v>43889</v>
      </c>
      <c r="H3" s="22">
        <v>50000000</v>
      </c>
      <c r="I3" s="1" t="s">
        <v>602</v>
      </c>
    </row>
    <row r="4" spans="1:9" ht="142.5" x14ac:dyDescent="0.25">
      <c r="A4" s="29" t="s">
        <v>561</v>
      </c>
      <c r="B4" s="1" t="s">
        <v>130</v>
      </c>
      <c r="C4" s="1" t="s">
        <v>119</v>
      </c>
      <c r="D4" s="1" t="s">
        <v>287</v>
      </c>
      <c r="E4" s="4" t="s">
        <v>151</v>
      </c>
      <c r="F4" s="1" t="s">
        <v>600</v>
      </c>
      <c r="G4" s="2">
        <v>44165</v>
      </c>
      <c r="H4" s="22">
        <v>400000000</v>
      </c>
      <c r="I4" s="1" t="s">
        <v>602</v>
      </c>
    </row>
    <row r="5" spans="1:9" ht="114" x14ac:dyDescent="0.25">
      <c r="A5" s="29" t="s">
        <v>561</v>
      </c>
      <c r="B5" s="1" t="s">
        <v>131</v>
      </c>
      <c r="C5" s="1" t="s">
        <v>136</v>
      </c>
      <c r="D5" s="1" t="s">
        <v>233</v>
      </c>
      <c r="E5" s="4" t="s">
        <v>152</v>
      </c>
      <c r="F5" s="1" t="s">
        <v>600</v>
      </c>
      <c r="G5" s="2">
        <v>44165</v>
      </c>
      <c r="H5" s="22">
        <v>310000000</v>
      </c>
      <c r="I5" s="1" t="s">
        <v>602</v>
      </c>
    </row>
    <row r="6" spans="1:9" ht="114" x14ac:dyDescent="0.25">
      <c r="A6" s="29" t="s">
        <v>561</v>
      </c>
      <c r="B6" s="1" t="s">
        <v>132</v>
      </c>
      <c r="C6" s="1" t="s">
        <v>120</v>
      </c>
      <c r="D6" s="1" t="s">
        <v>288</v>
      </c>
      <c r="E6" s="4" t="s">
        <v>153</v>
      </c>
      <c r="F6" s="1" t="s">
        <v>600</v>
      </c>
      <c r="G6" s="2">
        <v>44165</v>
      </c>
      <c r="H6" s="22">
        <v>220000000</v>
      </c>
      <c r="I6" s="1" t="s">
        <v>602</v>
      </c>
    </row>
    <row r="7" spans="1:9" ht="171" x14ac:dyDescent="0.25">
      <c r="A7" s="29" t="s">
        <v>561</v>
      </c>
      <c r="B7" s="1" t="s">
        <v>133</v>
      </c>
      <c r="C7" s="1" t="s">
        <v>222</v>
      </c>
      <c r="D7" s="1" t="s">
        <v>287</v>
      </c>
      <c r="E7" s="4" t="s">
        <v>154</v>
      </c>
      <c r="F7" s="1" t="s">
        <v>600</v>
      </c>
      <c r="G7" s="2">
        <v>44165</v>
      </c>
      <c r="H7" s="22">
        <v>110997857</v>
      </c>
      <c r="I7" s="1" t="s">
        <v>602</v>
      </c>
    </row>
    <row r="8" spans="1:9" ht="99.75" x14ac:dyDescent="0.25">
      <c r="A8" s="29" t="s">
        <v>561</v>
      </c>
      <c r="B8" s="1" t="s">
        <v>134</v>
      </c>
      <c r="C8" s="1" t="s">
        <v>223</v>
      </c>
      <c r="D8" s="1" t="s">
        <v>287</v>
      </c>
      <c r="E8" s="4" t="s">
        <v>155</v>
      </c>
      <c r="F8" s="1" t="s">
        <v>600</v>
      </c>
      <c r="G8" s="2">
        <v>44165</v>
      </c>
      <c r="H8" s="22">
        <v>340000000</v>
      </c>
      <c r="I8" s="1" t="s">
        <v>602</v>
      </c>
    </row>
    <row r="9" spans="1:9" ht="99.75" x14ac:dyDescent="0.25">
      <c r="A9" s="29" t="s">
        <v>560</v>
      </c>
      <c r="B9" s="1" t="s">
        <v>138</v>
      </c>
      <c r="C9" s="1" t="s">
        <v>121</v>
      </c>
      <c r="D9" s="1" t="s">
        <v>289</v>
      </c>
      <c r="E9" s="4" t="s">
        <v>156</v>
      </c>
      <c r="F9" s="1" t="s">
        <v>600</v>
      </c>
      <c r="G9" s="2">
        <v>44165</v>
      </c>
      <c r="H9" s="22">
        <v>380000000</v>
      </c>
      <c r="I9" s="1" t="s">
        <v>602</v>
      </c>
    </row>
    <row r="10" spans="1:9" ht="114" x14ac:dyDescent="0.25">
      <c r="A10" s="29" t="s">
        <v>560</v>
      </c>
      <c r="B10" s="1" t="s">
        <v>139</v>
      </c>
      <c r="C10" s="1" t="s">
        <v>122</v>
      </c>
      <c r="D10" s="1" t="s">
        <v>237</v>
      </c>
      <c r="E10" s="4" t="s">
        <v>157</v>
      </c>
      <c r="F10" s="1" t="s">
        <v>600</v>
      </c>
      <c r="G10" s="2">
        <v>44165</v>
      </c>
      <c r="H10" s="22">
        <v>635000000</v>
      </c>
      <c r="I10" s="1" t="s">
        <v>602</v>
      </c>
    </row>
    <row r="11" spans="1:9" ht="114" x14ac:dyDescent="0.25">
      <c r="A11" s="29" t="s">
        <v>560</v>
      </c>
      <c r="B11" s="1" t="s">
        <v>140</v>
      </c>
      <c r="C11" s="1" t="s">
        <v>123</v>
      </c>
      <c r="D11" s="1" t="s">
        <v>291</v>
      </c>
      <c r="E11" s="4" t="s">
        <v>158</v>
      </c>
      <c r="F11" s="1" t="s">
        <v>600</v>
      </c>
      <c r="G11" s="2">
        <v>44165</v>
      </c>
      <c r="H11" s="22">
        <v>1170000000</v>
      </c>
      <c r="I11" s="1" t="s">
        <v>602</v>
      </c>
    </row>
    <row r="12" spans="1:9" ht="142.5" x14ac:dyDescent="0.25">
      <c r="A12" s="29" t="s">
        <v>560</v>
      </c>
      <c r="B12" s="1" t="s">
        <v>141</v>
      </c>
      <c r="C12" s="1" t="s">
        <v>145</v>
      </c>
      <c r="D12" s="1" t="s">
        <v>292</v>
      </c>
      <c r="E12" s="4" t="s">
        <v>159</v>
      </c>
      <c r="F12" s="1" t="s">
        <v>600</v>
      </c>
      <c r="G12" s="2">
        <v>44165</v>
      </c>
      <c r="H12" s="22">
        <v>770000000</v>
      </c>
      <c r="I12" s="1" t="s">
        <v>602</v>
      </c>
    </row>
    <row r="13" spans="1:9" ht="128.25" x14ac:dyDescent="0.25">
      <c r="A13" s="29" t="s">
        <v>75</v>
      </c>
      <c r="B13" s="1" t="s">
        <v>142</v>
      </c>
      <c r="C13" s="1" t="s">
        <v>146</v>
      </c>
      <c r="D13" s="1" t="s">
        <v>304</v>
      </c>
      <c r="E13" s="4" t="s">
        <v>160</v>
      </c>
      <c r="F13" s="1" t="s">
        <v>600</v>
      </c>
      <c r="G13" s="2">
        <v>44165</v>
      </c>
      <c r="H13" s="22">
        <v>1000000000</v>
      </c>
      <c r="I13" s="1" t="s">
        <v>602</v>
      </c>
    </row>
    <row r="14" spans="1:9" ht="114" x14ac:dyDescent="0.25">
      <c r="A14" s="29" t="s">
        <v>72</v>
      </c>
      <c r="B14" s="1" t="s">
        <v>119</v>
      </c>
      <c r="C14" s="1" t="s">
        <v>147</v>
      </c>
      <c r="D14" s="1" t="s">
        <v>278</v>
      </c>
      <c r="E14" s="4" t="s">
        <v>161</v>
      </c>
      <c r="F14" s="1" t="s">
        <v>600</v>
      </c>
      <c r="G14" s="2">
        <v>44165</v>
      </c>
      <c r="H14" s="22">
        <v>36000000</v>
      </c>
      <c r="I14" s="1" t="s">
        <v>602</v>
      </c>
    </row>
    <row r="15" spans="1:9" ht="128.25" x14ac:dyDescent="0.25">
      <c r="A15" s="29" t="s">
        <v>75</v>
      </c>
      <c r="B15" s="1" t="s">
        <v>143</v>
      </c>
      <c r="C15" s="1" t="s">
        <v>148</v>
      </c>
      <c r="D15" s="1" t="s">
        <v>287</v>
      </c>
      <c r="E15" s="4" t="s">
        <v>162</v>
      </c>
      <c r="F15" s="1" t="s">
        <v>600</v>
      </c>
      <c r="G15" s="2">
        <v>44165</v>
      </c>
      <c r="H15" s="22">
        <v>1300000000</v>
      </c>
      <c r="I15" s="1" t="s">
        <v>602</v>
      </c>
    </row>
    <row r="16" spans="1:9" ht="128.25" x14ac:dyDescent="0.25">
      <c r="A16" s="29" t="s">
        <v>560</v>
      </c>
      <c r="B16" s="1" t="s">
        <v>144</v>
      </c>
      <c r="C16" s="1" t="s">
        <v>124</v>
      </c>
      <c r="D16" s="1" t="s">
        <v>305</v>
      </c>
      <c r="E16" s="4" t="s">
        <v>163</v>
      </c>
      <c r="F16" s="1" t="s">
        <v>600</v>
      </c>
      <c r="G16" s="2">
        <v>44165</v>
      </c>
      <c r="H16" s="22">
        <v>98600000</v>
      </c>
      <c r="I16" s="1" t="s">
        <v>602</v>
      </c>
    </row>
    <row r="17" spans="1:9" ht="114" x14ac:dyDescent="0.25">
      <c r="A17" s="29" t="s">
        <v>561</v>
      </c>
      <c r="B17" s="1" t="s">
        <v>135</v>
      </c>
      <c r="C17" s="1" t="s">
        <v>125</v>
      </c>
      <c r="D17" s="1" t="s">
        <v>251</v>
      </c>
      <c r="E17" s="4" t="s">
        <v>164</v>
      </c>
      <c r="F17" s="1" t="s">
        <v>600</v>
      </c>
      <c r="G17" s="2">
        <v>44165</v>
      </c>
      <c r="H17" s="22">
        <v>73000000</v>
      </c>
      <c r="I17" s="1" t="s">
        <v>602</v>
      </c>
    </row>
    <row r="18" spans="1:9" ht="99.75" x14ac:dyDescent="0.25">
      <c r="A18" s="29" t="s">
        <v>72</v>
      </c>
      <c r="B18" s="1" t="s">
        <v>120</v>
      </c>
      <c r="C18" s="1" t="s">
        <v>126</v>
      </c>
      <c r="D18" s="1" t="s">
        <v>279</v>
      </c>
      <c r="E18" s="1" t="s">
        <v>165</v>
      </c>
      <c r="F18" s="1" t="s">
        <v>600</v>
      </c>
      <c r="G18" s="2">
        <v>44165</v>
      </c>
      <c r="H18" s="22">
        <v>20000000</v>
      </c>
      <c r="I18" s="1" t="s">
        <v>602</v>
      </c>
    </row>
    <row r="19" spans="1:9" ht="270.75" x14ac:dyDescent="0.25">
      <c r="A19" s="29" t="s">
        <v>72</v>
      </c>
      <c r="B19" s="1" t="s">
        <v>121</v>
      </c>
      <c r="C19" s="1" t="s">
        <v>127</v>
      </c>
      <c r="D19" s="1" t="s">
        <v>280</v>
      </c>
      <c r="E19" s="1" t="s">
        <v>166</v>
      </c>
      <c r="F19" s="1" t="s">
        <v>600</v>
      </c>
      <c r="G19" s="2">
        <v>44177</v>
      </c>
      <c r="H19" s="22">
        <v>51600000</v>
      </c>
      <c r="I19" s="1" t="s">
        <v>602</v>
      </c>
    </row>
    <row r="20" spans="1:9" ht="156.75" x14ac:dyDescent="0.25">
      <c r="A20" s="29" t="s">
        <v>72</v>
      </c>
      <c r="B20" s="1" t="s">
        <v>300</v>
      </c>
      <c r="C20" s="1" t="s">
        <v>128</v>
      </c>
      <c r="D20" s="1" t="s">
        <v>284</v>
      </c>
      <c r="E20" s="1" t="s">
        <v>170</v>
      </c>
      <c r="F20" s="1" t="s">
        <v>600</v>
      </c>
      <c r="G20" s="2">
        <v>44155</v>
      </c>
      <c r="H20" s="22">
        <v>13000000</v>
      </c>
      <c r="I20" s="1" t="s">
        <v>602</v>
      </c>
    </row>
    <row r="21" spans="1:9" ht="85.5" x14ac:dyDescent="0.25">
      <c r="A21" s="29" t="s">
        <v>72</v>
      </c>
      <c r="B21" s="1" t="s">
        <v>301</v>
      </c>
      <c r="C21" s="1" t="s">
        <v>129</v>
      </c>
      <c r="D21" s="1" t="s">
        <v>283</v>
      </c>
      <c r="E21" s="1" t="s">
        <v>169</v>
      </c>
      <c r="F21" s="1" t="s">
        <v>600</v>
      </c>
      <c r="G21" s="2">
        <v>44162</v>
      </c>
      <c r="H21" s="22">
        <v>53771426</v>
      </c>
      <c r="I21" s="1" t="s">
        <v>602</v>
      </c>
    </row>
    <row r="22" spans="1:9" ht="114" x14ac:dyDescent="0.25">
      <c r="A22" s="29" t="s">
        <v>561</v>
      </c>
      <c r="B22" s="1" t="s">
        <v>136</v>
      </c>
      <c r="C22" s="1" t="s">
        <v>137</v>
      </c>
      <c r="D22" s="1" t="s">
        <v>282</v>
      </c>
      <c r="E22" s="1" t="s">
        <v>168</v>
      </c>
      <c r="F22" s="1" t="s">
        <v>600</v>
      </c>
      <c r="G22" s="2">
        <v>44165</v>
      </c>
      <c r="H22" s="22">
        <v>115000000</v>
      </c>
      <c r="I22" s="1" t="s">
        <v>602</v>
      </c>
    </row>
    <row r="23" spans="1:9" ht="142.5" x14ac:dyDescent="0.25">
      <c r="A23" s="29" t="s">
        <v>72</v>
      </c>
      <c r="B23" s="1" t="s">
        <v>122</v>
      </c>
      <c r="C23" s="1" t="s">
        <v>226</v>
      </c>
      <c r="D23" s="1" t="s">
        <v>281</v>
      </c>
      <c r="E23" s="1" t="s">
        <v>167</v>
      </c>
      <c r="F23" s="1" t="s">
        <v>600</v>
      </c>
      <c r="G23" s="2">
        <v>44176</v>
      </c>
      <c r="H23" s="22">
        <v>11000000</v>
      </c>
      <c r="I23" s="1" t="s">
        <v>602</v>
      </c>
    </row>
    <row r="24" spans="1:9" ht="128.25" x14ac:dyDescent="0.25">
      <c r="A24" s="29" t="s">
        <v>72</v>
      </c>
      <c r="B24" s="1" t="s">
        <v>123</v>
      </c>
      <c r="C24" s="1" t="s">
        <v>227</v>
      </c>
      <c r="D24" s="1" t="s">
        <v>285</v>
      </c>
      <c r="E24" s="1" t="s">
        <v>171</v>
      </c>
      <c r="F24" s="1" t="s">
        <v>600</v>
      </c>
      <c r="G24" s="2">
        <v>44162</v>
      </c>
      <c r="H24" s="22">
        <v>33000000</v>
      </c>
      <c r="I24" s="1" t="s">
        <v>602</v>
      </c>
    </row>
    <row r="25" spans="1:9" ht="114" x14ac:dyDescent="0.25">
      <c r="A25" s="29" t="s">
        <v>72</v>
      </c>
      <c r="B25" s="1" t="s">
        <v>128</v>
      </c>
      <c r="C25" s="1" t="s">
        <v>419</v>
      </c>
      <c r="D25" s="1" t="s">
        <v>424</v>
      </c>
      <c r="E25" s="1" t="s">
        <v>180</v>
      </c>
      <c r="F25" s="1" t="s">
        <v>600</v>
      </c>
      <c r="G25" s="2">
        <v>43951</v>
      </c>
      <c r="H25" s="22">
        <v>50000000</v>
      </c>
      <c r="I25" s="1" t="s">
        <v>602</v>
      </c>
    </row>
    <row r="26" spans="1:9" ht="99.75" x14ac:dyDescent="0.25">
      <c r="A26" s="29" t="s">
        <v>72</v>
      </c>
      <c r="B26" s="1" t="s">
        <v>129</v>
      </c>
      <c r="C26" s="1" t="s">
        <v>420</v>
      </c>
      <c r="D26" s="1" t="s">
        <v>424</v>
      </c>
      <c r="E26" s="1" t="s">
        <v>181</v>
      </c>
      <c r="F26" s="1" t="s">
        <v>600</v>
      </c>
      <c r="G26" s="2">
        <v>43951</v>
      </c>
      <c r="H26" s="22">
        <v>50000000</v>
      </c>
      <c r="I26" s="1" t="s">
        <v>602</v>
      </c>
    </row>
    <row r="27" spans="1:9" ht="99.75" x14ac:dyDescent="0.25">
      <c r="A27" s="29" t="s">
        <v>72</v>
      </c>
      <c r="B27" s="1" t="s">
        <v>124</v>
      </c>
      <c r="C27" s="1" t="s">
        <v>421</v>
      </c>
      <c r="D27" s="1" t="s">
        <v>425</v>
      </c>
      <c r="E27" s="1" t="s">
        <v>176</v>
      </c>
      <c r="F27" s="1" t="s">
        <v>600</v>
      </c>
      <c r="G27" s="2">
        <v>44165</v>
      </c>
      <c r="H27" s="22">
        <v>22555000</v>
      </c>
      <c r="I27" s="1" t="s">
        <v>602</v>
      </c>
    </row>
    <row r="28" spans="1:9" ht="85.5" x14ac:dyDescent="0.25">
      <c r="A28" s="29" t="s">
        <v>72</v>
      </c>
      <c r="B28" s="1" t="s">
        <v>226</v>
      </c>
      <c r="C28" s="1" t="s">
        <v>411</v>
      </c>
      <c r="D28" s="1" t="s">
        <v>415</v>
      </c>
      <c r="E28" s="1" t="s">
        <v>372</v>
      </c>
      <c r="F28" s="1" t="s">
        <v>600</v>
      </c>
      <c r="G28" s="2">
        <v>44163</v>
      </c>
      <c r="H28" s="22">
        <v>31800000</v>
      </c>
      <c r="I28" s="1" t="s">
        <v>602</v>
      </c>
    </row>
    <row r="29" spans="1:9" ht="99.75" x14ac:dyDescent="0.25">
      <c r="A29" s="29" t="s">
        <v>72</v>
      </c>
      <c r="B29" s="1" t="s">
        <v>412</v>
      </c>
      <c r="C29" s="1" t="s">
        <v>412</v>
      </c>
      <c r="D29" s="1" t="s">
        <v>416</v>
      </c>
      <c r="E29" s="1" t="s">
        <v>377</v>
      </c>
      <c r="F29" s="1" t="s">
        <v>600</v>
      </c>
      <c r="G29" s="2">
        <v>44162</v>
      </c>
      <c r="H29" s="22">
        <v>50368000</v>
      </c>
      <c r="I29" s="1" t="s">
        <v>602</v>
      </c>
    </row>
    <row r="30" spans="1:9" ht="142.5" x14ac:dyDescent="0.25">
      <c r="A30" s="29" t="s">
        <v>72</v>
      </c>
      <c r="B30" s="1" t="s">
        <v>413</v>
      </c>
      <c r="C30" s="1" t="s">
        <v>413</v>
      </c>
      <c r="D30" s="1" t="s">
        <v>417</v>
      </c>
      <c r="E30" s="1" t="s">
        <v>378</v>
      </c>
      <c r="F30" s="1" t="s">
        <v>600</v>
      </c>
      <c r="G30" s="2">
        <v>44183</v>
      </c>
      <c r="H30" s="22">
        <v>49500000</v>
      </c>
      <c r="I30" s="1" t="s">
        <v>602</v>
      </c>
    </row>
    <row r="31" spans="1:9" ht="128.25" x14ac:dyDescent="0.25">
      <c r="A31" s="29" t="s">
        <v>72</v>
      </c>
      <c r="B31" s="1" t="s">
        <v>423</v>
      </c>
      <c r="C31" s="1" t="s">
        <v>414</v>
      </c>
      <c r="D31" s="1" t="s">
        <v>408</v>
      </c>
      <c r="E31" s="1" t="s">
        <v>177</v>
      </c>
      <c r="F31" s="1" t="s">
        <v>600</v>
      </c>
      <c r="G31" s="2">
        <v>44176</v>
      </c>
      <c r="H31" s="22">
        <v>3000000</v>
      </c>
      <c r="I31" s="1" t="s">
        <v>602</v>
      </c>
    </row>
    <row r="32" spans="1:9" ht="270.75" x14ac:dyDescent="0.25">
      <c r="A32" s="29" t="s">
        <v>561</v>
      </c>
      <c r="B32" s="1" t="s">
        <v>137</v>
      </c>
      <c r="C32" s="1" t="s">
        <v>422</v>
      </c>
      <c r="D32" s="1" t="s">
        <v>287</v>
      </c>
      <c r="E32" s="1" t="s">
        <v>182</v>
      </c>
      <c r="F32" s="1" t="s">
        <v>600</v>
      </c>
      <c r="G32" s="2">
        <v>44176</v>
      </c>
      <c r="H32" s="22">
        <v>200000000</v>
      </c>
      <c r="I32" s="1" t="s">
        <v>602</v>
      </c>
    </row>
    <row r="33" spans="1:9" ht="114" x14ac:dyDescent="0.25">
      <c r="A33" s="29" t="s">
        <v>562</v>
      </c>
      <c r="B33" s="1" t="s">
        <v>491</v>
      </c>
      <c r="C33" s="1" t="s">
        <v>489</v>
      </c>
      <c r="D33" s="1" t="s">
        <v>484</v>
      </c>
      <c r="E33" s="1" t="s">
        <v>172</v>
      </c>
      <c r="F33" s="1" t="s">
        <v>600</v>
      </c>
      <c r="G33" s="2">
        <v>44012</v>
      </c>
      <c r="H33" s="22">
        <v>358511.65</v>
      </c>
      <c r="I33" s="1" t="s">
        <v>602</v>
      </c>
    </row>
    <row r="34" spans="1:9" ht="114" x14ac:dyDescent="0.25">
      <c r="A34" s="29" t="s">
        <v>562</v>
      </c>
      <c r="B34" s="1" t="s">
        <v>492</v>
      </c>
      <c r="C34" s="1">
        <v>45765</v>
      </c>
      <c r="D34" s="1" t="s">
        <v>484</v>
      </c>
      <c r="E34" s="1" t="s">
        <v>173</v>
      </c>
      <c r="F34" s="1" t="s">
        <v>600</v>
      </c>
      <c r="G34" s="2">
        <v>44012</v>
      </c>
      <c r="H34" s="22">
        <v>3890804.48</v>
      </c>
      <c r="I34" s="1" t="s">
        <v>602</v>
      </c>
    </row>
    <row r="35" spans="1:9" ht="114" x14ac:dyDescent="0.25">
      <c r="A35" s="29" t="s">
        <v>562</v>
      </c>
      <c r="B35" s="1" t="s">
        <v>493</v>
      </c>
      <c r="C35" s="1">
        <v>45769</v>
      </c>
      <c r="D35" s="1" t="s">
        <v>496</v>
      </c>
      <c r="E35" s="1" t="s">
        <v>174</v>
      </c>
      <c r="F35" s="1" t="s">
        <v>600</v>
      </c>
      <c r="G35" s="2">
        <v>44012</v>
      </c>
      <c r="H35" s="22">
        <v>235620</v>
      </c>
      <c r="I35" s="1" t="s">
        <v>602</v>
      </c>
    </row>
    <row r="36" spans="1:9" ht="114" x14ac:dyDescent="0.25">
      <c r="A36" s="29" t="s">
        <v>562</v>
      </c>
      <c r="B36" s="1" t="s">
        <v>494</v>
      </c>
      <c r="C36" s="1">
        <v>45771</v>
      </c>
      <c r="D36" s="1" t="s">
        <v>496</v>
      </c>
      <c r="E36" s="1" t="s">
        <v>175</v>
      </c>
      <c r="F36" s="1" t="s">
        <v>600</v>
      </c>
      <c r="G36" s="2">
        <v>44012</v>
      </c>
      <c r="H36" s="22">
        <v>549780</v>
      </c>
      <c r="I36" s="1" t="s">
        <v>602</v>
      </c>
    </row>
    <row r="37" spans="1:9" ht="85.5" x14ac:dyDescent="0.25">
      <c r="A37" s="29" t="s">
        <v>603</v>
      </c>
      <c r="B37" s="1" t="s">
        <v>495</v>
      </c>
      <c r="C37" s="1">
        <v>46057</v>
      </c>
      <c r="D37" s="1" t="s">
        <v>486</v>
      </c>
      <c r="E37" s="1" t="s">
        <v>179</v>
      </c>
      <c r="F37" s="1" t="s">
        <v>600</v>
      </c>
      <c r="G37" s="2">
        <v>44012</v>
      </c>
      <c r="H37" s="22">
        <v>24716200</v>
      </c>
      <c r="I37" s="1" t="s">
        <v>602</v>
      </c>
    </row>
    <row r="38" spans="1:9" ht="85.5" x14ac:dyDescent="0.25">
      <c r="A38" s="29" t="s">
        <v>72</v>
      </c>
      <c r="B38" s="1" t="s">
        <v>541</v>
      </c>
      <c r="C38" s="1" t="s">
        <v>423</v>
      </c>
      <c r="D38" s="1" t="s">
        <v>409</v>
      </c>
      <c r="E38" s="1" t="s">
        <v>381</v>
      </c>
      <c r="F38" s="1" t="s">
        <v>600</v>
      </c>
      <c r="G38" s="2">
        <v>44163</v>
      </c>
      <c r="H38" s="22">
        <v>36000000</v>
      </c>
      <c r="I38" s="1" t="s">
        <v>602</v>
      </c>
    </row>
    <row r="39" spans="1:9" ht="199.5" x14ac:dyDescent="0.25">
      <c r="A39" s="29" t="s">
        <v>72</v>
      </c>
      <c r="B39" s="1" t="s">
        <v>557</v>
      </c>
      <c r="C39" s="1" t="s">
        <v>541</v>
      </c>
      <c r="D39" s="1" t="s">
        <v>410</v>
      </c>
      <c r="E39" s="1" t="s">
        <v>382</v>
      </c>
      <c r="F39" s="1" t="s">
        <v>600</v>
      </c>
      <c r="G39" s="2">
        <v>44163</v>
      </c>
      <c r="H39" s="22">
        <v>15000000</v>
      </c>
      <c r="I39" s="1" t="s">
        <v>602</v>
      </c>
    </row>
    <row r="40" spans="1:9" ht="171" x14ac:dyDescent="0.25">
      <c r="A40" s="29" t="s">
        <v>560</v>
      </c>
      <c r="B40" s="1" t="s">
        <v>414</v>
      </c>
      <c r="C40" s="1" t="s">
        <v>557</v>
      </c>
      <c r="D40" s="1" t="s">
        <v>406</v>
      </c>
      <c r="E40" s="1" t="s">
        <v>379</v>
      </c>
      <c r="F40" s="1" t="s">
        <v>600</v>
      </c>
      <c r="G40" s="2">
        <v>44176</v>
      </c>
      <c r="H40" s="22">
        <v>875360000</v>
      </c>
      <c r="I40" s="1" t="s">
        <v>602</v>
      </c>
    </row>
    <row r="41" spans="1:9" ht="171" x14ac:dyDescent="0.25">
      <c r="A41" s="29" t="s">
        <v>560</v>
      </c>
      <c r="B41" s="1" t="s">
        <v>414</v>
      </c>
      <c r="C41" s="1" t="s">
        <v>558</v>
      </c>
      <c r="D41" s="1" t="s">
        <v>406</v>
      </c>
      <c r="E41" s="1" t="s">
        <v>379</v>
      </c>
      <c r="F41" s="1" t="s">
        <v>600</v>
      </c>
      <c r="G41" s="2">
        <v>44176</v>
      </c>
      <c r="H41" s="22">
        <v>200000000</v>
      </c>
      <c r="I41" s="1" t="s">
        <v>602</v>
      </c>
    </row>
    <row r="42" spans="1:9" ht="171" x14ac:dyDescent="0.25">
      <c r="A42" s="29" t="s">
        <v>560</v>
      </c>
      <c r="B42" s="1" t="s">
        <v>414</v>
      </c>
      <c r="C42" s="1" t="s">
        <v>559</v>
      </c>
      <c r="D42" s="1" t="s">
        <v>406</v>
      </c>
      <c r="E42" s="1" t="s">
        <v>379</v>
      </c>
      <c r="F42" s="1" t="s">
        <v>600</v>
      </c>
      <c r="G42" s="2">
        <v>44176</v>
      </c>
      <c r="H42" s="22">
        <v>50000000</v>
      </c>
      <c r="I42" s="1" t="s">
        <v>602</v>
      </c>
    </row>
    <row r="43" spans="1:9" ht="128.25" x14ac:dyDescent="0.25">
      <c r="A43" s="29" t="s">
        <v>72</v>
      </c>
      <c r="B43" s="1" t="s">
        <v>559</v>
      </c>
      <c r="C43" s="1" t="s">
        <v>544</v>
      </c>
      <c r="D43" s="1" t="s">
        <v>565</v>
      </c>
      <c r="E43" s="1" t="s">
        <v>384</v>
      </c>
      <c r="F43" s="1" t="s">
        <v>600</v>
      </c>
      <c r="G43" s="2">
        <v>43980</v>
      </c>
      <c r="H43" s="22">
        <v>2300000</v>
      </c>
      <c r="I43" s="1" t="s">
        <v>602</v>
      </c>
    </row>
    <row r="44" spans="1:9" ht="85.5" x14ac:dyDescent="0.25">
      <c r="A44" s="29" t="s">
        <v>72</v>
      </c>
      <c r="B44" s="1" t="s">
        <v>544</v>
      </c>
      <c r="C44" s="1" t="s">
        <v>546</v>
      </c>
      <c r="D44" s="1" t="s">
        <v>566</v>
      </c>
      <c r="E44" s="1" t="s">
        <v>456</v>
      </c>
      <c r="F44" s="1" t="s">
        <v>600</v>
      </c>
      <c r="G44" s="2">
        <v>44162</v>
      </c>
      <c r="H44" s="22">
        <v>5000000</v>
      </c>
      <c r="I44" s="1" t="s">
        <v>602</v>
      </c>
    </row>
    <row r="45" spans="1:9" ht="156.75" x14ac:dyDescent="0.25">
      <c r="A45" s="29" t="s">
        <v>72</v>
      </c>
      <c r="B45" s="1" t="s">
        <v>546</v>
      </c>
      <c r="C45" s="1" t="s">
        <v>501</v>
      </c>
      <c r="D45" s="1" t="s">
        <v>548</v>
      </c>
      <c r="E45" s="1" t="s">
        <v>457</v>
      </c>
      <c r="F45" s="1" t="s">
        <v>600</v>
      </c>
      <c r="G45" s="2">
        <v>44163</v>
      </c>
      <c r="H45" s="22">
        <v>25000000</v>
      </c>
      <c r="I45" s="1" t="s">
        <v>602</v>
      </c>
    </row>
    <row r="46" spans="1:9" ht="99.75" x14ac:dyDescent="0.25">
      <c r="A46" s="29" t="s">
        <v>72</v>
      </c>
      <c r="B46" s="1" t="s">
        <v>504</v>
      </c>
      <c r="C46" s="1" t="s">
        <v>502</v>
      </c>
      <c r="D46" s="1" t="s">
        <v>525</v>
      </c>
      <c r="E46" s="1" t="s">
        <v>518</v>
      </c>
      <c r="F46" s="1" t="s">
        <v>600</v>
      </c>
      <c r="G46" s="2">
        <v>44163</v>
      </c>
      <c r="H46" s="22">
        <v>26300000</v>
      </c>
      <c r="I46" s="1" t="s">
        <v>602</v>
      </c>
    </row>
    <row r="47" spans="1:9" ht="142.5" x14ac:dyDescent="0.25">
      <c r="A47" s="29" t="s">
        <v>561</v>
      </c>
      <c r="B47" s="1" t="s">
        <v>558</v>
      </c>
      <c r="C47" s="1" t="s">
        <v>503</v>
      </c>
      <c r="D47" s="1" t="s">
        <v>543</v>
      </c>
      <c r="E47" s="1" t="s">
        <v>383</v>
      </c>
      <c r="F47" s="1" t="s">
        <v>600</v>
      </c>
      <c r="G47" s="2">
        <v>44163</v>
      </c>
      <c r="H47" s="22">
        <v>59000000</v>
      </c>
      <c r="I47" s="1" t="s">
        <v>602</v>
      </c>
    </row>
    <row r="48" spans="1:9" ht="128.25" x14ac:dyDescent="0.25">
      <c r="A48" s="29" t="s">
        <v>72</v>
      </c>
      <c r="B48" s="1" t="s">
        <v>506</v>
      </c>
      <c r="C48" s="1" t="s">
        <v>504</v>
      </c>
      <c r="D48" s="1" t="s">
        <v>526</v>
      </c>
      <c r="E48" s="1" t="s">
        <v>178</v>
      </c>
      <c r="F48" s="1" t="s">
        <v>600</v>
      </c>
      <c r="G48" s="2">
        <v>44176</v>
      </c>
      <c r="H48" s="22">
        <v>4000000</v>
      </c>
      <c r="I48" s="1" t="s">
        <v>602</v>
      </c>
    </row>
    <row r="49" spans="1:9" ht="114" x14ac:dyDescent="0.25">
      <c r="A49" s="29" t="s">
        <v>72</v>
      </c>
      <c r="B49" s="1" t="s">
        <v>507</v>
      </c>
      <c r="C49" s="1" t="s">
        <v>505</v>
      </c>
      <c r="D49" s="1" t="s">
        <v>527</v>
      </c>
      <c r="E49" s="1" t="s">
        <v>519</v>
      </c>
      <c r="F49" s="1" t="s">
        <v>600</v>
      </c>
      <c r="G49" s="2">
        <v>44164</v>
      </c>
      <c r="H49" s="22">
        <v>20000000</v>
      </c>
      <c r="I49" s="1" t="s">
        <v>602</v>
      </c>
    </row>
    <row r="50" spans="1:9" ht="171" x14ac:dyDescent="0.25">
      <c r="A50" s="29" t="s">
        <v>562</v>
      </c>
      <c r="B50" s="1" t="s">
        <v>227</v>
      </c>
      <c r="C50" s="1">
        <v>46828</v>
      </c>
      <c r="D50" s="1" t="s">
        <v>567</v>
      </c>
      <c r="E50" s="1" t="s">
        <v>373</v>
      </c>
      <c r="F50" s="1" t="s">
        <v>600</v>
      </c>
      <c r="G50" s="2">
        <v>44163</v>
      </c>
      <c r="H50" s="22">
        <v>25896363.5</v>
      </c>
      <c r="I50" s="1" t="s">
        <v>602</v>
      </c>
    </row>
    <row r="51" spans="1:9" ht="128.25" x14ac:dyDescent="0.25">
      <c r="A51" s="29" t="s">
        <v>562</v>
      </c>
      <c r="B51" s="1" t="s">
        <v>419</v>
      </c>
      <c r="C51" s="1">
        <v>46829</v>
      </c>
      <c r="D51" s="1" t="s">
        <v>468</v>
      </c>
      <c r="E51" s="1" t="s">
        <v>374</v>
      </c>
      <c r="F51" s="1" t="s">
        <v>600</v>
      </c>
      <c r="G51" s="2">
        <v>44163</v>
      </c>
      <c r="H51" s="22">
        <v>2582300</v>
      </c>
      <c r="I51" s="1" t="s">
        <v>602</v>
      </c>
    </row>
    <row r="52" spans="1:9" ht="142.5" x14ac:dyDescent="0.25">
      <c r="A52" s="29" t="s">
        <v>562</v>
      </c>
      <c r="B52" s="1" t="s">
        <v>421</v>
      </c>
      <c r="C52" s="1">
        <v>46830</v>
      </c>
      <c r="D52" s="1" t="s">
        <v>470</v>
      </c>
      <c r="E52" s="1" t="s">
        <v>376</v>
      </c>
      <c r="F52" s="1" t="s">
        <v>600</v>
      </c>
      <c r="G52" s="2">
        <v>44163</v>
      </c>
      <c r="H52" s="22">
        <v>4267103.1900000004</v>
      </c>
      <c r="I52" s="1" t="s">
        <v>602</v>
      </c>
    </row>
    <row r="53" spans="1:9" ht="114" x14ac:dyDescent="0.25">
      <c r="A53" s="29" t="s">
        <v>562</v>
      </c>
      <c r="B53" s="1" t="s">
        <v>503</v>
      </c>
      <c r="C53" s="1">
        <v>47169</v>
      </c>
      <c r="D53" s="1" t="s">
        <v>469</v>
      </c>
      <c r="E53" s="1" t="s">
        <v>375</v>
      </c>
      <c r="F53" s="1" t="s">
        <v>600</v>
      </c>
      <c r="G53" s="2">
        <v>44163</v>
      </c>
      <c r="H53" s="22">
        <v>32249362</v>
      </c>
      <c r="I53" s="1" t="s">
        <v>602</v>
      </c>
    </row>
    <row r="54" spans="1:9" x14ac:dyDescent="0.25">
      <c r="A54" s="21"/>
      <c r="B54" s="21"/>
      <c r="C54" s="21"/>
    </row>
    <row r="55" spans="1:9" x14ac:dyDescent="0.25">
      <c r="A55" s="21"/>
      <c r="B55" s="21"/>
      <c r="C55" s="21"/>
    </row>
    <row r="56" spans="1:9" x14ac:dyDescent="0.25">
      <c r="A56" s="21"/>
      <c r="B56" s="21"/>
      <c r="C56" s="21"/>
    </row>
    <row r="57" spans="1:9" x14ac:dyDescent="0.25">
      <c r="A57" s="21"/>
      <c r="B57" s="21"/>
      <c r="C57" s="21"/>
    </row>
    <row r="58" spans="1:9" x14ac:dyDescent="0.25">
      <c r="A58" s="21"/>
      <c r="B58" s="21"/>
      <c r="C58" s="21"/>
    </row>
    <row r="59" spans="1:9" x14ac:dyDescent="0.25">
      <c r="A59" s="21"/>
      <c r="B59" s="21"/>
      <c r="C59" s="21"/>
    </row>
    <row r="60" spans="1:9" x14ac:dyDescent="0.25">
      <c r="A60" s="21"/>
      <c r="B60" s="21"/>
      <c r="C60" s="21"/>
    </row>
    <row r="61" spans="1:9" x14ac:dyDescent="0.25">
      <c r="A61" s="21"/>
      <c r="B61" s="21"/>
      <c r="C61" s="21"/>
    </row>
    <row r="62" spans="1:9" x14ac:dyDescent="0.25">
      <c r="A62" s="21"/>
      <c r="B62" s="21"/>
      <c r="C62" s="21"/>
    </row>
    <row r="63" spans="1:9" x14ac:dyDescent="0.25">
      <c r="A63" s="21"/>
      <c r="B63" s="21"/>
      <c r="C63" s="21"/>
    </row>
    <row r="64" spans="1:9" x14ac:dyDescent="0.25">
      <c r="A64" s="21"/>
      <c r="B64" s="21"/>
      <c r="C64" s="21"/>
    </row>
    <row r="65" spans="1:3" x14ac:dyDescent="0.25">
      <c r="A65" s="21"/>
      <c r="B65" s="21"/>
      <c r="C65" s="21"/>
    </row>
    <row r="66" spans="1:3" x14ac:dyDescent="0.25">
      <c r="A66" s="21"/>
      <c r="B66" s="21"/>
      <c r="C66" s="21"/>
    </row>
    <row r="67" spans="1:3" x14ac:dyDescent="0.25">
      <c r="A67" s="21"/>
      <c r="B67" s="21"/>
      <c r="C67" s="21"/>
    </row>
    <row r="68" spans="1:3" x14ac:dyDescent="0.25">
      <c r="A68" s="21"/>
      <c r="B68" s="21"/>
      <c r="C68" s="21"/>
    </row>
    <row r="69" spans="1:3" x14ac:dyDescent="0.25">
      <c r="A69" s="21"/>
      <c r="B69" s="21"/>
      <c r="C69" s="21"/>
    </row>
    <row r="70" spans="1:3" x14ac:dyDescent="0.25">
      <c r="A70" s="21"/>
      <c r="B70" s="21"/>
      <c r="C70" s="21"/>
    </row>
    <row r="71" spans="1:3" x14ac:dyDescent="0.25">
      <c r="A71" s="21"/>
      <c r="B71" s="21"/>
      <c r="C71" s="21"/>
    </row>
    <row r="72" spans="1:3" x14ac:dyDescent="0.25">
      <c r="A72" s="21"/>
      <c r="B72" s="21"/>
      <c r="C72" s="21"/>
    </row>
    <row r="73" spans="1:3" x14ac:dyDescent="0.25">
      <c r="A73" s="21"/>
      <c r="B73" s="21"/>
      <c r="C73" s="21"/>
    </row>
    <row r="74" spans="1:3" x14ac:dyDescent="0.25">
      <c r="A74" s="21"/>
      <c r="B74" s="21"/>
      <c r="C74" s="21"/>
    </row>
    <row r="75" spans="1:3" x14ac:dyDescent="0.25">
      <c r="A75" s="21"/>
      <c r="B75" s="21"/>
      <c r="C75" s="21"/>
    </row>
    <row r="76" spans="1:3" x14ac:dyDescent="0.25">
      <c r="A76" s="21"/>
      <c r="B76" s="21"/>
      <c r="C76" s="21"/>
    </row>
    <row r="77" spans="1:3" x14ac:dyDescent="0.25">
      <c r="A77" s="21"/>
      <c r="B77" s="21"/>
      <c r="C77" s="21"/>
    </row>
    <row r="78" spans="1:3" x14ac:dyDescent="0.25">
      <c r="A78" s="21"/>
      <c r="B78" s="21"/>
      <c r="C78" s="21"/>
    </row>
    <row r="79" spans="1:3" x14ac:dyDescent="0.25">
      <c r="A79" s="21"/>
      <c r="B79" s="21"/>
      <c r="C79" s="21"/>
    </row>
    <row r="80" spans="1:3" x14ac:dyDescent="0.25">
      <c r="A80" s="21"/>
      <c r="B80" s="21"/>
      <c r="C80" s="21"/>
    </row>
    <row r="81" spans="1:3" x14ac:dyDescent="0.25">
      <c r="A81" s="21"/>
      <c r="B81" s="21"/>
      <c r="C81" s="21"/>
    </row>
    <row r="82" spans="1:3" x14ac:dyDescent="0.25">
      <c r="A82" s="21"/>
      <c r="B82" s="21"/>
      <c r="C82" s="21"/>
    </row>
    <row r="83" spans="1:3" x14ac:dyDescent="0.25">
      <c r="A83" s="21"/>
      <c r="B83" s="21"/>
      <c r="C83" s="21"/>
    </row>
    <row r="84" spans="1:3" x14ac:dyDescent="0.25">
      <c r="A84" s="21"/>
      <c r="B84" s="21"/>
      <c r="C84" s="21"/>
    </row>
    <row r="85" spans="1:3" x14ac:dyDescent="0.25">
      <c r="A85" s="21"/>
      <c r="B85" s="21"/>
      <c r="C85" s="21"/>
    </row>
    <row r="86" spans="1:3" x14ac:dyDescent="0.25">
      <c r="A86" s="21"/>
      <c r="B86" s="21"/>
      <c r="C86" s="21"/>
    </row>
    <row r="87" spans="1:3" x14ac:dyDescent="0.25">
      <c r="A87" s="21"/>
      <c r="B87" s="21"/>
      <c r="C87" s="21"/>
    </row>
    <row r="88" spans="1:3" x14ac:dyDescent="0.25">
      <c r="A88" s="21"/>
      <c r="B88" s="21"/>
      <c r="C88" s="21"/>
    </row>
    <row r="89" spans="1:3" x14ac:dyDescent="0.25">
      <c r="A89" s="21"/>
      <c r="B89" s="21"/>
      <c r="C89" s="21"/>
    </row>
    <row r="90" spans="1:3" x14ac:dyDescent="0.25">
      <c r="A90" s="21"/>
      <c r="B90" s="21"/>
      <c r="C90" s="21"/>
    </row>
    <row r="91" spans="1:3" x14ac:dyDescent="0.25">
      <c r="A91" s="21"/>
      <c r="B91" s="21"/>
      <c r="C91" s="21"/>
    </row>
    <row r="92" spans="1:3" x14ac:dyDescent="0.25">
      <c r="A92" s="21"/>
      <c r="B92" s="21"/>
      <c r="C92" s="21"/>
    </row>
    <row r="93" spans="1:3" x14ac:dyDescent="0.25">
      <c r="A93" s="21"/>
      <c r="B93" s="21"/>
      <c r="C93" s="21"/>
    </row>
    <row r="94" spans="1:3" x14ac:dyDescent="0.25">
      <c r="A94" s="21"/>
      <c r="B94" s="21"/>
      <c r="C94" s="21"/>
    </row>
    <row r="95" spans="1:3" x14ac:dyDescent="0.25">
      <c r="A95" s="21"/>
      <c r="B95" s="21"/>
      <c r="C95" s="21"/>
    </row>
    <row r="96" spans="1:3" x14ac:dyDescent="0.25">
      <c r="A96" s="21"/>
      <c r="B96" s="21"/>
      <c r="C96" s="21"/>
    </row>
    <row r="97" spans="1:3" x14ac:dyDescent="0.25">
      <c r="A97" s="21"/>
      <c r="B97" s="21"/>
      <c r="C97" s="21"/>
    </row>
    <row r="98" spans="1:3" x14ac:dyDescent="0.25">
      <c r="A98" s="21"/>
      <c r="B98" s="21"/>
      <c r="C98" s="21"/>
    </row>
    <row r="99" spans="1:3" x14ac:dyDescent="0.25">
      <c r="A99" s="21"/>
      <c r="B99" s="21"/>
      <c r="C99" s="21"/>
    </row>
    <row r="100" spans="1:3" x14ac:dyDescent="0.25">
      <c r="A100" s="21"/>
      <c r="B100" s="21"/>
      <c r="C100" s="21"/>
    </row>
    <row r="101" spans="1:3" x14ac:dyDescent="0.25">
      <c r="A101" s="21"/>
      <c r="B101" s="21"/>
      <c r="C101" s="21"/>
    </row>
    <row r="102" spans="1:3" x14ac:dyDescent="0.25">
      <c r="A102" s="21"/>
      <c r="B102" s="21"/>
      <c r="C102" s="21"/>
    </row>
    <row r="103" spans="1:3" x14ac:dyDescent="0.25">
      <c r="A103" s="21"/>
      <c r="B103" s="21"/>
      <c r="C103" s="21"/>
    </row>
    <row r="104" spans="1:3" x14ac:dyDescent="0.25">
      <c r="A104" s="21"/>
      <c r="B104" s="21"/>
      <c r="C104" s="21"/>
    </row>
    <row r="105" spans="1:3" x14ac:dyDescent="0.25">
      <c r="A105" s="21"/>
      <c r="B105" s="21"/>
      <c r="C105" s="21"/>
    </row>
    <row r="106" spans="1:3" x14ac:dyDescent="0.25">
      <c r="A106" s="21"/>
      <c r="B106" s="21"/>
      <c r="C106" s="21"/>
    </row>
    <row r="107" spans="1:3" x14ac:dyDescent="0.25">
      <c r="A107" s="21"/>
      <c r="B107" s="21"/>
      <c r="C107" s="21"/>
    </row>
    <row r="108" spans="1:3" x14ac:dyDescent="0.25">
      <c r="A108" s="21"/>
      <c r="B108" s="21"/>
      <c r="C108" s="21"/>
    </row>
    <row r="109" spans="1:3" x14ac:dyDescent="0.25">
      <c r="A109" s="21"/>
      <c r="B109" s="21"/>
      <c r="C109" s="21"/>
    </row>
    <row r="110" spans="1:3" x14ac:dyDescent="0.25">
      <c r="A110" s="21"/>
      <c r="B110" s="21"/>
      <c r="C110" s="21"/>
    </row>
    <row r="111" spans="1:3" x14ac:dyDescent="0.25">
      <c r="A111" s="21"/>
      <c r="B111" s="21"/>
      <c r="C111" s="21"/>
    </row>
    <row r="112" spans="1:3" x14ac:dyDescent="0.25">
      <c r="A112" s="21"/>
      <c r="B112" s="21"/>
      <c r="C112" s="21"/>
    </row>
    <row r="113" spans="1:3" x14ac:dyDescent="0.25">
      <c r="A113" s="21"/>
      <c r="B113" s="21"/>
      <c r="C113" s="21"/>
    </row>
    <row r="114" spans="1:3" x14ac:dyDescent="0.25">
      <c r="A114" s="21"/>
      <c r="B114" s="21"/>
      <c r="C114" s="21"/>
    </row>
    <row r="115" spans="1:3" x14ac:dyDescent="0.25">
      <c r="A115" s="21"/>
      <c r="B115" s="21"/>
      <c r="C115" s="21"/>
    </row>
    <row r="116" spans="1:3" x14ac:dyDescent="0.25">
      <c r="A116" s="21"/>
      <c r="B116" s="21"/>
      <c r="C116" s="21"/>
    </row>
    <row r="117" spans="1:3" x14ac:dyDescent="0.25">
      <c r="A117" s="21"/>
      <c r="B117" s="21"/>
      <c r="C117" s="21"/>
    </row>
    <row r="118" spans="1:3" x14ac:dyDescent="0.25">
      <c r="A118" s="21"/>
      <c r="B118" s="21"/>
      <c r="C118" s="21"/>
    </row>
    <row r="119" spans="1:3" x14ac:dyDescent="0.25">
      <c r="A119" s="21"/>
      <c r="B119" s="21"/>
      <c r="C119" s="21"/>
    </row>
    <row r="120" spans="1:3" x14ac:dyDescent="0.25">
      <c r="A120" s="21"/>
      <c r="B120" s="21"/>
      <c r="C120" s="21"/>
    </row>
    <row r="121" spans="1:3" x14ac:dyDescent="0.25">
      <c r="A121" s="21"/>
      <c r="B121" s="21"/>
      <c r="C121" s="21"/>
    </row>
    <row r="122" spans="1:3" x14ac:dyDescent="0.25">
      <c r="A122" s="21"/>
      <c r="B122" s="21"/>
      <c r="C122" s="21"/>
    </row>
    <row r="123" spans="1:3" x14ac:dyDescent="0.25">
      <c r="A123" s="21"/>
      <c r="B123" s="21"/>
      <c r="C123" s="21"/>
    </row>
    <row r="124" spans="1:3" x14ac:dyDescent="0.25">
      <c r="A124" s="21"/>
      <c r="B124" s="21"/>
      <c r="C124" s="21"/>
    </row>
    <row r="125" spans="1:3" x14ac:dyDescent="0.25">
      <c r="A125" s="21"/>
      <c r="B125" s="21"/>
      <c r="C125" s="21"/>
    </row>
    <row r="126" spans="1:3" x14ac:dyDescent="0.25">
      <c r="A126" s="21"/>
      <c r="B126" s="21"/>
      <c r="C126" s="21"/>
    </row>
    <row r="127" spans="1:3" x14ac:dyDescent="0.25">
      <c r="A127" s="21"/>
      <c r="B127" s="21"/>
      <c r="C127" s="21"/>
    </row>
    <row r="128" spans="1:3" x14ac:dyDescent="0.25">
      <c r="A128" s="21"/>
      <c r="B128" s="21"/>
      <c r="C128" s="21"/>
    </row>
    <row r="129" spans="1:3" x14ac:dyDescent="0.25">
      <c r="A129" s="21"/>
      <c r="B129" s="21"/>
      <c r="C129" s="21"/>
    </row>
    <row r="130" spans="1:3" x14ac:dyDescent="0.25">
      <c r="A130" s="21"/>
      <c r="B130" s="21"/>
      <c r="C130" s="21"/>
    </row>
    <row r="131" spans="1:3" x14ac:dyDescent="0.25">
      <c r="A131" s="21"/>
      <c r="B131" s="21"/>
      <c r="C131" s="21"/>
    </row>
    <row r="132" spans="1:3" x14ac:dyDescent="0.25">
      <c r="A132" s="21"/>
      <c r="B132" s="21"/>
      <c r="C132" s="21"/>
    </row>
    <row r="133" spans="1:3" x14ac:dyDescent="0.25">
      <c r="A133" s="21"/>
      <c r="B133" s="21"/>
      <c r="C133" s="21"/>
    </row>
    <row r="134" spans="1:3" x14ac:dyDescent="0.25">
      <c r="A134" s="21"/>
      <c r="B134" s="21"/>
      <c r="C134" s="21"/>
    </row>
    <row r="135" spans="1:3" x14ac:dyDescent="0.25">
      <c r="A135" s="21"/>
      <c r="B135" s="21"/>
      <c r="C135" s="21"/>
    </row>
    <row r="136" spans="1:3" x14ac:dyDescent="0.25">
      <c r="A136" s="21"/>
      <c r="B136" s="21"/>
      <c r="C136" s="21"/>
    </row>
    <row r="137" spans="1:3" x14ac:dyDescent="0.25">
      <c r="A137" s="21"/>
      <c r="B137" s="21"/>
      <c r="C137" s="21"/>
    </row>
    <row r="138" spans="1:3" x14ac:dyDescent="0.25">
      <c r="A138" s="21"/>
      <c r="B138" s="21"/>
      <c r="C138" s="21"/>
    </row>
    <row r="139" spans="1:3" x14ac:dyDescent="0.25">
      <c r="A139" s="21"/>
      <c r="B139" s="21"/>
      <c r="C139" s="21"/>
    </row>
    <row r="140" spans="1:3" x14ac:dyDescent="0.25">
      <c r="A140" s="21"/>
      <c r="B140" s="21"/>
      <c r="C140" s="21"/>
    </row>
    <row r="141" spans="1:3" x14ac:dyDescent="0.25">
      <c r="A141" s="21"/>
      <c r="B141" s="21"/>
      <c r="C141" s="21"/>
    </row>
    <row r="142" spans="1:3" x14ac:dyDescent="0.25">
      <c r="A142" s="21"/>
      <c r="B142" s="21"/>
      <c r="C142" s="21"/>
    </row>
    <row r="143" spans="1:3" x14ac:dyDescent="0.25">
      <c r="A143" s="21"/>
      <c r="B143" s="21"/>
      <c r="C143" s="21"/>
    </row>
    <row r="144" spans="1:3" x14ac:dyDescent="0.25">
      <c r="A144" s="21"/>
      <c r="B144" s="21"/>
      <c r="C144" s="21"/>
    </row>
    <row r="145" spans="1:3" x14ac:dyDescent="0.25">
      <c r="A145" s="21"/>
      <c r="B145" s="21"/>
      <c r="C145" s="21"/>
    </row>
    <row r="146" spans="1:3" x14ac:dyDescent="0.25">
      <c r="A146" s="21"/>
      <c r="B146" s="21"/>
      <c r="C146" s="21"/>
    </row>
    <row r="147" spans="1:3" x14ac:dyDescent="0.25">
      <c r="A147" s="21"/>
      <c r="B147" s="21"/>
      <c r="C147" s="21"/>
    </row>
    <row r="148" spans="1:3" x14ac:dyDescent="0.25">
      <c r="A148" s="21"/>
      <c r="B148" s="21"/>
      <c r="C148" s="21"/>
    </row>
    <row r="149" spans="1:3" x14ac:dyDescent="0.25">
      <c r="A149" s="21"/>
      <c r="B149" s="21"/>
      <c r="C149" s="21"/>
    </row>
    <row r="150" spans="1:3" x14ac:dyDescent="0.25">
      <c r="A150" s="21"/>
      <c r="B150" s="21"/>
      <c r="C150" s="21"/>
    </row>
    <row r="151" spans="1:3" x14ac:dyDescent="0.25">
      <c r="A151" s="21"/>
      <c r="B151" s="21"/>
      <c r="C151" s="21"/>
    </row>
    <row r="152" spans="1:3" x14ac:dyDescent="0.25">
      <c r="A152" s="21"/>
      <c r="B152" s="21"/>
      <c r="C152" s="21"/>
    </row>
    <row r="153" spans="1:3" x14ac:dyDescent="0.25">
      <c r="A153" s="21"/>
      <c r="B153" s="21"/>
      <c r="C153" s="21"/>
    </row>
    <row r="154" spans="1:3" x14ac:dyDescent="0.25">
      <c r="A154" s="21"/>
      <c r="B154" s="21"/>
      <c r="C154" s="21"/>
    </row>
    <row r="155" spans="1:3" x14ac:dyDescent="0.25">
      <c r="A155" s="21"/>
      <c r="B155" s="21"/>
      <c r="C155" s="21"/>
    </row>
    <row r="156" spans="1:3" x14ac:dyDescent="0.25">
      <c r="A156" s="21"/>
      <c r="B156" s="21"/>
      <c r="C156" s="21"/>
    </row>
    <row r="157" spans="1:3" x14ac:dyDescent="0.25">
      <c r="A157" s="21"/>
      <c r="B157" s="21"/>
      <c r="C157" s="21"/>
    </row>
    <row r="158" spans="1:3" x14ac:dyDescent="0.25">
      <c r="A158" s="21"/>
      <c r="B158" s="21"/>
      <c r="C158" s="21"/>
    </row>
    <row r="159" spans="1:3" x14ac:dyDescent="0.25">
      <c r="A159" s="21"/>
      <c r="B159" s="21"/>
      <c r="C159" s="21"/>
    </row>
    <row r="160" spans="1:3" x14ac:dyDescent="0.25">
      <c r="A160" s="21"/>
      <c r="B160" s="21"/>
      <c r="C160" s="21"/>
    </row>
    <row r="161" spans="1:3" x14ac:dyDescent="0.25">
      <c r="A161" s="21"/>
      <c r="B161" s="21"/>
      <c r="C161" s="21"/>
    </row>
    <row r="162" spans="1:3" x14ac:dyDescent="0.25">
      <c r="A162" s="21"/>
      <c r="B162" s="21"/>
      <c r="C162" s="21"/>
    </row>
    <row r="163" spans="1:3" x14ac:dyDescent="0.25">
      <c r="A163" s="21"/>
      <c r="B163" s="21"/>
      <c r="C163" s="21"/>
    </row>
    <row r="164" spans="1:3" x14ac:dyDescent="0.25">
      <c r="A164" s="21"/>
      <c r="B164" s="21"/>
      <c r="C164" s="21"/>
    </row>
    <row r="165" spans="1:3" x14ac:dyDescent="0.25">
      <c r="A165" s="21"/>
      <c r="B165" s="21"/>
      <c r="C165" s="21"/>
    </row>
    <row r="166" spans="1:3" x14ac:dyDescent="0.25">
      <c r="A166" s="21"/>
      <c r="B166" s="21"/>
      <c r="C166" s="21"/>
    </row>
    <row r="167" spans="1:3" x14ac:dyDescent="0.25">
      <c r="A167" s="21"/>
      <c r="B167" s="21"/>
      <c r="C167" s="21"/>
    </row>
    <row r="168" spans="1:3" x14ac:dyDescent="0.25">
      <c r="A168" s="21"/>
      <c r="B168" s="21"/>
      <c r="C168" s="21"/>
    </row>
    <row r="169" spans="1:3" x14ac:dyDescent="0.25">
      <c r="A169" s="21"/>
      <c r="B169" s="21"/>
      <c r="C169" s="21"/>
    </row>
    <row r="170" spans="1:3" x14ac:dyDescent="0.25">
      <c r="A170" s="21"/>
      <c r="B170" s="21"/>
      <c r="C170" s="21"/>
    </row>
    <row r="171" spans="1:3" x14ac:dyDescent="0.25">
      <c r="A171" s="21"/>
      <c r="B171" s="21"/>
      <c r="C171" s="21"/>
    </row>
    <row r="172" spans="1:3" x14ac:dyDescent="0.25">
      <c r="A172" s="21"/>
      <c r="B172" s="21"/>
      <c r="C172" s="21"/>
    </row>
    <row r="173" spans="1:3" x14ac:dyDescent="0.25">
      <c r="A173" s="21"/>
      <c r="B173" s="21"/>
      <c r="C173" s="21"/>
    </row>
    <row r="174" spans="1:3" x14ac:dyDescent="0.25">
      <c r="A174" s="21"/>
      <c r="B174" s="21"/>
      <c r="C174" s="21"/>
    </row>
    <row r="175" spans="1:3" x14ac:dyDescent="0.25">
      <c r="A175" s="21"/>
      <c r="B175" s="21"/>
      <c r="C175" s="21"/>
    </row>
    <row r="176" spans="1:3" x14ac:dyDescent="0.25">
      <c r="A176" s="21"/>
      <c r="B176" s="21"/>
      <c r="C176" s="21"/>
    </row>
    <row r="177" spans="1:3" x14ac:dyDescent="0.25">
      <c r="A177" s="21"/>
      <c r="B177" s="21"/>
      <c r="C177" s="21"/>
    </row>
    <row r="178" spans="1:3" x14ac:dyDescent="0.25">
      <c r="A178" s="21"/>
      <c r="B178" s="21"/>
      <c r="C178" s="21"/>
    </row>
    <row r="179" spans="1:3" x14ac:dyDescent="0.25">
      <c r="A179" s="21"/>
      <c r="B179" s="21"/>
      <c r="C179" s="21"/>
    </row>
    <row r="180" spans="1:3" x14ac:dyDescent="0.25">
      <c r="A180" s="21"/>
      <c r="B180" s="21"/>
      <c r="C180" s="21"/>
    </row>
    <row r="181" spans="1:3" x14ac:dyDescent="0.25">
      <c r="A181" s="21"/>
      <c r="B181" s="21"/>
      <c r="C181" s="21"/>
    </row>
    <row r="182" spans="1:3" x14ac:dyDescent="0.25">
      <c r="A182" s="21"/>
      <c r="B182" s="21"/>
      <c r="C182" s="21"/>
    </row>
    <row r="183" spans="1:3" x14ac:dyDescent="0.25">
      <c r="A183" s="21"/>
      <c r="B183" s="21"/>
      <c r="C183" s="21"/>
    </row>
    <row r="184" spans="1:3" x14ac:dyDescent="0.25">
      <c r="A184" s="21"/>
      <c r="B184" s="21"/>
      <c r="C184" s="21"/>
    </row>
    <row r="185" spans="1:3" x14ac:dyDescent="0.25">
      <c r="A185" s="21"/>
      <c r="B185" s="21"/>
      <c r="C185" s="21"/>
    </row>
    <row r="186" spans="1:3" x14ac:dyDescent="0.25">
      <c r="A186" s="21"/>
      <c r="B186" s="21"/>
      <c r="C186" s="21"/>
    </row>
    <row r="187" spans="1:3" x14ac:dyDescent="0.25">
      <c r="A187" s="21"/>
      <c r="B187" s="21"/>
      <c r="C187" s="21"/>
    </row>
    <row r="188" spans="1:3" x14ac:dyDescent="0.25">
      <c r="A188" s="21"/>
      <c r="B188" s="21"/>
      <c r="C188" s="21"/>
    </row>
    <row r="189" spans="1:3" x14ac:dyDescent="0.25">
      <c r="A189" s="21"/>
      <c r="B189" s="21"/>
      <c r="C189" s="21"/>
    </row>
    <row r="190" spans="1:3" x14ac:dyDescent="0.25">
      <c r="A190" s="21"/>
      <c r="B190" s="21"/>
      <c r="C190" s="21"/>
    </row>
    <row r="191" spans="1:3" x14ac:dyDescent="0.25">
      <c r="A191" s="21"/>
      <c r="B191" s="21"/>
      <c r="C191" s="21"/>
    </row>
    <row r="192" spans="1:3" x14ac:dyDescent="0.25">
      <c r="A192" s="21"/>
      <c r="B192" s="21"/>
      <c r="C192" s="21"/>
    </row>
    <row r="193" spans="1:3" x14ac:dyDescent="0.25">
      <c r="A193" s="21"/>
      <c r="B193" s="21"/>
      <c r="C193" s="21"/>
    </row>
    <row r="194" spans="1:3" x14ac:dyDescent="0.25">
      <c r="A194" s="21"/>
      <c r="B194" s="21"/>
      <c r="C194" s="21"/>
    </row>
    <row r="195" spans="1:3" x14ac:dyDescent="0.25">
      <c r="A195" s="21"/>
      <c r="B195" s="21"/>
      <c r="C195" s="21"/>
    </row>
    <row r="196" spans="1:3" x14ac:dyDescent="0.25">
      <c r="A196" s="21"/>
      <c r="B196" s="21"/>
      <c r="C196" s="21"/>
    </row>
    <row r="197" spans="1:3" x14ac:dyDescent="0.25">
      <c r="A197" s="21"/>
      <c r="B197" s="21"/>
      <c r="C197" s="21"/>
    </row>
    <row r="198" spans="1:3" x14ac:dyDescent="0.25">
      <c r="A198" s="21"/>
      <c r="B198" s="21"/>
      <c r="C198" s="21"/>
    </row>
    <row r="199" spans="1:3" x14ac:dyDescent="0.25">
      <c r="A199" s="21"/>
      <c r="B199" s="21"/>
      <c r="C199" s="21"/>
    </row>
    <row r="200" spans="1:3" x14ac:dyDescent="0.25">
      <c r="A200" s="21"/>
      <c r="B200" s="21"/>
      <c r="C200" s="21"/>
    </row>
    <row r="201" spans="1:3" x14ac:dyDescent="0.25">
      <c r="A201" s="21"/>
      <c r="B201" s="21"/>
      <c r="C201" s="21"/>
    </row>
    <row r="202" spans="1:3" x14ac:dyDescent="0.25">
      <c r="A202" s="21"/>
      <c r="B202" s="21"/>
      <c r="C202" s="21"/>
    </row>
    <row r="203" spans="1:3" x14ac:dyDescent="0.25">
      <c r="A203" s="21"/>
      <c r="B203" s="21"/>
      <c r="C203" s="21"/>
    </row>
    <row r="204" spans="1:3" x14ac:dyDescent="0.25">
      <c r="A204" s="21"/>
      <c r="B204" s="21"/>
      <c r="C204" s="21"/>
    </row>
    <row r="205" spans="1:3" x14ac:dyDescent="0.25">
      <c r="A205" s="21"/>
      <c r="B205" s="21"/>
      <c r="C205" s="21"/>
    </row>
    <row r="206" spans="1:3" x14ac:dyDescent="0.25">
      <c r="A206" s="21"/>
      <c r="B206" s="21"/>
      <c r="C206" s="21"/>
    </row>
    <row r="207" spans="1:3" x14ac:dyDescent="0.25">
      <c r="A207" s="21"/>
      <c r="B207" s="21"/>
      <c r="C207" s="21"/>
    </row>
    <row r="208" spans="1:3" x14ac:dyDescent="0.25">
      <c r="A208" s="21"/>
      <c r="B208" s="21"/>
      <c r="C208" s="21"/>
    </row>
    <row r="209" spans="1:3" x14ac:dyDescent="0.25">
      <c r="A209" s="21"/>
      <c r="B209" s="21"/>
      <c r="C209" s="21"/>
    </row>
    <row r="210" spans="1:3" x14ac:dyDescent="0.25">
      <c r="A210" s="21"/>
      <c r="B210" s="21"/>
      <c r="C210" s="21"/>
    </row>
    <row r="211" spans="1:3" x14ac:dyDescent="0.25">
      <c r="A211" s="21"/>
      <c r="B211" s="21"/>
      <c r="C211" s="21"/>
    </row>
    <row r="212" spans="1:3" x14ac:dyDescent="0.25">
      <c r="A212" s="21"/>
      <c r="B212" s="21"/>
      <c r="C212" s="21"/>
    </row>
    <row r="213" spans="1:3" x14ac:dyDescent="0.25">
      <c r="A213" s="21"/>
      <c r="B213" s="21"/>
      <c r="C213" s="21"/>
    </row>
    <row r="214" spans="1:3" x14ac:dyDescent="0.25">
      <c r="A214" s="21"/>
      <c r="B214" s="21"/>
      <c r="C214" s="21"/>
    </row>
    <row r="215" spans="1:3" x14ac:dyDescent="0.25">
      <c r="A215" s="21"/>
      <c r="B215" s="21"/>
      <c r="C215" s="21"/>
    </row>
    <row r="216" spans="1:3" x14ac:dyDescent="0.25">
      <c r="A216" s="21"/>
      <c r="B216" s="21"/>
      <c r="C216" s="21"/>
    </row>
    <row r="217" spans="1:3" x14ac:dyDescent="0.25">
      <c r="A217" s="21"/>
      <c r="B217" s="21"/>
      <c r="C217" s="21"/>
    </row>
    <row r="218" spans="1:3" x14ac:dyDescent="0.25">
      <c r="A218" s="21"/>
      <c r="B218" s="21"/>
      <c r="C218" s="21"/>
    </row>
    <row r="219" spans="1:3" x14ac:dyDescent="0.25">
      <c r="A219" s="21"/>
      <c r="B219" s="21"/>
      <c r="C219" s="21"/>
    </row>
    <row r="220" spans="1:3" x14ac:dyDescent="0.25">
      <c r="A220" s="21"/>
      <c r="B220" s="21"/>
      <c r="C220" s="21"/>
    </row>
    <row r="221" spans="1:3" x14ac:dyDescent="0.25">
      <c r="A221" s="21"/>
      <c r="B221" s="21"/>
      <c r="C221" s="21"/>
    </row>
    <row r="222" spans="1:3" x14ac:dyDescent="0.25">
      <c r="A222" s="21"/>
      <c r="B222" s="21"/>
      <c r="C222" s="21"/>
    </row>
    <row r="223" spans="1:3" x14ac:dyDescent="0.25">
      <c r="A223" s="21"/>
      <c r="B223" s="21"/>
      <c r="C223" s="21"/>
    </row>
    <row r="224" spans="1:3" x14ac:dyDescent="0.25">
      <c r="A224" s="21"/>
      <c r="B224" s="21"/>
      <c r="C224" s="21"/>
    </row>
    <row r="225" spans="1:3" x14ac:dyDescent="0.25">
      <c r="A225" s="21"/>
      <c r="B225" s="21"/>
      <c r="C225" s="21"/>
    </row>
    <row r="226" spans="1:3" x14ac:dyDescent="0.25">
      <c r="A226" s="21"/>
      <c r="B226" s="21"/>
      <c r="C226" s="21"/>
    </row>
    <row r="227" spans="1:3" x14ac:dyDescent="0.25">
      <c r="A227" s="21"/>
      <c r="B227" s="21"/>
      <c r="C227" s="21"/>
    </row>
    <row r="228" spans="1:3" x14ac:dyDescent="0.25">
      <c r="A228" s="21"/>
      <c r="B228" s="21"/>
      <c r="C228" s="21"/>
    </row>
    <row r="229" spans="1:3" x14ac:dyDescent="0.25">
      <c r="A229" s="21"/>
      <c r="B229" s="21"/>
      <c r="C229" s="21"/>
    </row>
    <row r="230" spans="1:3" x14ac:dyDescent="0.25">
      <c r="A230" s="21"/>
      <c r="B230" s="21"/>
      <c r="C230" s="21"/>
    </row>
    <row r="231" spans="1:3" x14ac:dyDescent="0.25">
      <c r="A231" s="21"/>
      <c r="B231" s="21"/>
      <c r="C231" s="21"/>
    </row>
    <row r="232" spans="1:3" x14ac:dyDescent="0.25">
      <c r="A232" s="21"/>
      <c r="B232" s="21"/>
      <c r="C232" s="21"/>
    </row>
    <row r="233" spans="1:3" x14ac:dyDescent="0.25">
      <c r="A233" s="21"/>
      <c r="B233" s="21"/>
      <c r="C233" s="21"/>
    </row>
    <row r="234" spans="1:3" x14ac:dyDescent="0.25">
      <c r="A234" s="21"/>
      <c r="B234" s="21"/>
      <c r="C234" s="21"/>
    </row>
    <row r="235" spans="1:3" x14ac:dyDescent="0.25">
      <c r="A235" s="21"/>
      <c r="B235" s="21"/>
      <c r="C235" s="21"/>
    </row>
    <row r="236" spans="1:3" x14ac:dyDescent="0.25">
      <c r="A236" s="21"/>
      <c r="B236" s="21"/>
      <c r="C236" s="21"/>
    </row>
    <row r="237" spans="1:3" x14ac:dyDescent="0.25">
      <c r="A237" s="21"/>
      <c r="B237" s="21"/>
      <c r="C237" s="21"/>
    </row>
    <row r="238" spans="1:3" x14ac:dyDescent="0.25">
      <c r="A238" s="21"/>
      <c r="B238" s="21"/>
      <c r="C238" s="21"/>
    </row>
    <row r="239" spans="1:3" x14ac:dyDescent="0.25">
      <c r="A239" s="21"/>
      <c r="B239" s="21"/>
      <c r="C239" s="21"/>
    </row>
    <row r="240" spans="1:3" x14ac:dyDescent="0.25">
      <c r="A240" s="21"/>
      <c r="B240" s="21"/>
      <c r="C240" s="21"/>
    </row>
    <row r="241" spans="1:3" x14ac:dyDescent="0.25">
      <c r="A241" s="21"/>
      <c r="B241" s="21"/>
      <c r="C241" s="21"/>
    </row>
    <row r="242" spans="1:3" x14ac:dyDescent="0.25">
      <c r="A242" s="21"/>
      <c r="B242" s="21"/>
      <c r="C242" s="21"/>
    </row>
    <row r="243" spans="1:3" x14ac:dyDescent="0.25">
      <c r="A243" s="21"/>
      <c r="B243" s="21"/>
      <c r="C243" s="21"/>
    </row>
    <row r="244" spans="1:3" x14ac:dyDescent="0.25">
      <c r="A244" s="21"/>
      <c r="B244" s="21"/>
      <c r="C244" s="21"/>
    </row>
    <row r="245" spans="1:3" x14ac:dyDescent="0.25">
      <c r="A245" s="21"/>
      <c r="B245" s="21"/>
      <c r="C245" s="21"/>
    </row>
    <row r="246" spans="1:3" x14ac:dyDescent="0.25">
      <c r="A246" s="21"/>
      <c r="B246" s="21"/>
      <c r="C246" s="21"/>
    </row>
    <row r="247" spans="1:3" x14ac:dyDescent="0.25">
      <c r="A247" s="21"/>
      <c r="B247" s="21"/>
      <c r="C247" s="21"/>
    </row>
    <row r="248" spans="1:3" x14ac:dyDescent="0.25">
      <c r="A248" s="21"/>
      <c r="B248" s="21"/>
      <c r="C248" s="21"/>
    </row>
    <row r="249" spans="1:3" x14ac:dyDescent="0.25">
      <c r="A249" s="21"/>
      <c r="B249" s="21"/>
      <c r="C249" s="21"/>
    </row>
    <row r="250" spans="1:3" x14ac:dyDescent="0.25">
      <c r="A250" s="21"/>
      <c r="B250" s="21"/>
      <c r="C250" s="21"/>
    </row>
    <row r="251" spans="1:3" x14ac:dyDescent="0.25">
      <c r="A251" s="21"/>
      <c r="B251" s="21"/>
      <c r="C251" s="21"/>
    </row>
    <row r="252" spans="1:3" x14ac:dyDescent="0.25">
      <c r="A252" s="21"/>
      <c r="B252" s="21"/>
      <c r="C252" s="21"/>
    </row>
    <row r="253" spans="1:3" x14ac:dyDescent="0.25">
      <c r="A253" s="21"/>
      <c r="B253" s="21"/>
      <c r="C253" s="21"/>
    </row>
    <row r="254" spans="1:3" x14ac:dyDescent="0.25">
      <c r="A254" s="21"/>
      <c r="B254" s="21"/>
      <c r="C254" s="21"/>
    </row>
    <row r="255" spans="1:3" x14ac:dyDescent="0.25">
      <c r="A255" s="21"/>
      <c r="B255" s="21"/>
      <c r="C255" s="21"/>
    </row>
    <row r="256" spans="1:3" x14ac:dyDescent="0.25">
      <c r="A256" s="21"/>
      <c r="B256" s="21"/>
      <c r="C256" s="21"/>
    </row>
    <row r="257" spans="1:3" x14ac:dyDescent="0.25">
      <c r="A257" s="21"/>
      <c r="B257" s="21"/>
      <c r="C257" s="21"/>
    </row>
    <row r="258" spans="1:3" x14ac:dyDescent="0.25">
      <c r="A258" s="21"/>
      <c r="B258" s="21"/>
      <c r="C258" s="21"/>
    </row>
    <row r="259" spans="1:3" x14ac:dyDescent="0.25">
      <c r="A259" s="21"/>
      <c r="B259" s="21"/>
      <c r="C259" s="21"/>
    </row>
    <row r="260" spans="1:3" x14ac:dyDescent="0.25">
      <c r="A260" s="21"/>
      <c r="B260" s="21"/>
      <c r="C260" s="21"/>
    </row>
    <row r="261" spans="1:3" x14ac:dyDescent="0.25">
      <c r="A261" s="21"/>
      <c r="B261" s="21"/>
      <c r="C261" s="21"/>
    </row>
    <row r="262" spans="1:3" x14ac:dyDescent="0.25">
      <c r="A262" s="21"/>
      <c r="B262" s="21"/>
      <c r="C262" s="21"/>
    </row>
    <row r="263" spans="1:3" x14ac:dyDescent="0.25">
      <c r="A263" s="21"/>
      <c r="B263" s="21"/>
      <c r="C263" s="21"/>
    </row>
    <row r="264" spans="1:3" x14ac:dyDescent="0.25">
      <c r="A264" s="21"/>
      <c r="B264" s="21"/>
      <c r="C264" s="21"/>
    </row>
    <row r="265" spans="1:3" x14ac:dyDescent="0.25">
      <c r="A265" s="21"/>
      <c r="B265" s="21"/>
      <c r="C265" s="21"/>
    </row>
    <row r="266" spans="1:3" x14ac:dyDescent="0.25">
      <c r="A266" s="21"/>
      <c r="B266" s="21"/>
      <c r="C266" s="21"/>
    </row>
    <row r="267" spans="1:3" x14ac:dyDescent="0.25">
      <c r="A267" s="21"/>
      <c r="B267" s="21"/>
      <c r="C267" s="21"/>
    </row>
    <row r="268" spans="1:3" x14ac:dyDescent="0.25">
      <c r="A268" s="21"/>
      <c r="B268" s="21"/>
      <c r="C268" s="21"/>
    </row>
    <row r="269" spans="1:3" x14ac:dyDescent="0.25">
      <c r="A269" s="21"/>
      <c r="B269" s="21"/>
      <c r="C269" s="21"/>
    </row>
    <row r="270" spans="1:3" x14ac:dyDescent="0.25">
      <c r="A270" s="21"/>
      <c r="B270" s="21"/>
      <c r="C270" s="21"/>
    </row>
    <row r="271" spans="1:3" x14ac:dyDescent="0.25">
      <c r="A271" s="21"/>
      <c r="B271" s="21"/>
      <c r="C271" s="21"/>
    </row>
    <row r="272" spans="1:3" x14ac:dyDescent="0.25">
      <c r="A272" s="21"/>
      <c r="B272" s="21"/>
      <c r="C272" s="21"/>
    </row>
    <row r="273" spans="1:3" x14ac:dyDescent="0.25">
      <c r="A273" s="21"/>
      <c r="B273" s="21"/>
      <c r="C273" s="21"/>
    </row>
    <row r="274" spans="1:3" x14ac:dyDescent="0.25">
      <c r="A274" s="21"/>
      <c r="B274" s="21"/>
      <c r="C274" s="21"/>
    </row>
    <row r="275" spans="1:3" x14ac:dyDescent="0.25">
      <c r="A275" s="21"/>
      <c r="B275" s="21"/>
      <c r="C275" s="21"/>
    </row>
    <row r="276" spans="1:3" x14ac:dyDescent="0.25">
      <c r="A276" s="21"/>
      <c r="B276" s="21"/>
      <c r="C276" s="21"/>
    </row>
    <row r="277" spans="1:3" x14ac:dyDescent="0.25">
      <c r="A277" s="21"/>
      <c r="B277" s="21"/>
      <c r="C277" s="21"/>
    </row>
    <row r="278" spans="1:3" x14ac:dyDescent="0.25">
      <c r="A278" s="21"/>
      <c r="B278" s="21"/>
      <c r="C278" s="21"/>
    </row>
    <row r="279" spans="1:3" x14ac:dyDescent="0.25">
      <c r="A279" s="21"/>
      <c r="B279" s="21"/>
      <c r="C279" s="21"/>
    </row>
    <row r="280" spans="1:3" x14ac:dyDescent="0.25">
      <c r="A280" s="21"/>
      <c r="B280" s="21"/>
      <c r="C280" s="21"/>
    </row>
    <row r="281" spans="1:3" x14ac:dyDescent="0.25">
      <c r="A281" s="21"/>
      <c r="B281" s="21"/>
      <c r="C281" s="21"/>
    </row>
    <row r="282" spans="1:3" x14ac:dyDescent="0.25">
      <c r="A282" s="21"/>
      <c r="B282" s="21"/>
      <c r="C282" s="21"/>
    </row>
    <row r="283" spans="1:3" x14ac:dyDescent="0.25">
      <c r="A283" s="21"/>
      <c r="B283" s="21"/>
      <c r="C283" s="21"/>
    </row>
    <row r="284" spans="1:3" x14ac:dyDescent="0.25">
      <c r="A284" s="21"/>
      <c r="B284" s="21"/>
      <c r="C284" s="21"/>
    </row>
    <row r="285" spans="1:3" x14ac:dyDescent="0.25">
      <c r="A285" s="21"/>
      <c r="B285" s="21"/>
      <c r="C285" s="21"/>
    </row>
    <row r="286" spans="1:3" x14ac:dyDescent="0.25">
      <c r="A286" s="21"/>
      <c r="B286" s="21"/>
      <c r="C286" s="21"/>
    </row>
    <row r="287" spans="1:3" x14ac:dyDescent="0.25">
      <c r="A287" s="21"/>
      <c r="B287" s="21"/>
      <c r="C287" s="21"/>
    </row>
    <row r="288" spans="1:3" x14ac:dyDescent="0.25">
      <c r="A288" s="21"/>
      <c r="B288" s="21"/>
      <c r="C288" s="21"/>
    </row>
    <row r="289" spans="1:3" x14ac:dyDescent="0.25">
      <c r="A289" s="21"/>
      <c r="B289" s="21"/>
      <c r="C289" s="21"/>
    </row>
    <row r="290" spans="1:3" x14ac:dyDescent="0.25">
      <c r="A290" s="21"/>
      <c r="B290" s="21"/>
      <c r="C290" s="21"/>
    </row>
    <row r="291" spans="1:3" x14ac:dyDescent="0.25">
      <c r="A291" s="21"/>
      <c r="B291" s="21"/>
      <c r="C291" s="21"/>
    </row>
    <row r="292" spans="1:3" x14ac:dyDescent="0.25">
      <c r="A292" s="21"/>
      <c r="B292" s="21"/>
      <c r="C292" s="21"/>
    </row>
    <row r="293" spans="1:3" x14ac:dyDescent="0.25">
      <c r="A293" s="21"/>
      <c r="B293" s="21"/>
      <c r="C293" s="21"/>
    </row>
    <row r="294" spans="1:3" x14ac:dyDescent="0.25">
      <c r="A294" s="21"/>
      <c r="B294" s="21"/>
      <c r="C294" s="21"/>
    </row>
    <row r="295" spans="1:3" x14ac:dyDescent="0.25">
      <c r="A295" s="21"/>
      <c r="B295" s="21"/>
      <c r="C295" s="21"/>
    </row>
    <row r="296" spans="1:3" x14ac:dyDescent="0.25">
      <c r="A296" s="21"/>
      <c r="B296" s="21"/>
      <c r="C296" s="21"/>
    </row>
    <row r="297" spans="1:3" x14ac:dyDescent="0.25">
      <c r="A297" s="21"/>
      <c r="B297" s="21"/>
      <c r="C297" s="21"/>
    </row>
    <row r="298" spans="1:3" x14ac:dyDescent="0.25">
      <c r="A298" s="21"/>
      <c r="B298" s="21"/>
      <c r="C298" s="21"/>
    </row>
    <row r="299" spans="1:3" x14ac:dyDescent="0.25">
      <c r="A299" s="21"/>
      <c r="B299" s="21"/>
      <c r="C299" s="21"/>
    </row>
    <row r="300" spans="1:3" x14ac:dyDescent="0.25">
      <c r="A300" s="21"/>
      <c r="B300" s="21"/>
      <c r="C300" s="21"/>
    </row>
    <row r="301" spans="1:3" x14ac:dyDescent="0.25">
      <c r="A301" s="21"/>
      <c r="B301" s="21"/>
      <c r="C301" s="21"/>
    </row>
    <row r="302" spans="1:3" x14ac:dyDescent="0.25">
      <c r="A302" s="21"/>
      <c r="B302" s="21"/>
      <c r="C302" s="21"/>
    </row>
    <row r="303" spans="1:3" x14ac:dyDescent="0.25">
      <c r="A303" s="21"/>
      <c r="B303" s="21"/>
      <c r="C303" s="21"/>
    </row>
    <row r="304" spans="1:3" x14ac:dyDescent="0.25">
      <c r="A304" s="21"/>
      <c r="B304" s="21"/>
      <c r="C304" s="21"/>
    </row>
    <row r="305" spans="1:3" x14ac:dyDescent="0.25">
      <c r="A305" s="21"/>
      <c r="B305" s="21"/>
      <c r="C305" s="21"/>
    </row>
    <row r="306" spans="1:3" x14ac:dyDescent="0.25">
      <c r="A306" s="21"/>
      <c r="B306" s="21"/>
      <c r="C306" s="21"/>
    </row>
    <row r="307" spans="1:3" x14ac:dyDescent="0.25">
      <c r="A307" s="21"/>
      <c r="B307" s="21"/>
      <c r="C307" s="21"/>
    </row>
    <row r="308" spans="1:3" x14ac:dyDescent="0.25">
      <c r="A308" s="21"/>
      <c r="B308" s="21"/>
      <c r="C308" s="21"/>
    </row>
    <row r="309" spans="1:3" x14ac:dyDescent="0.25">
      <c r="A309" s="21"/>
      <c r="B309" s="21"/>
      <c r="C309" s="21"/>
    </row>
    <row r="310" spans="1:3" x14ac:dyDescent="0.25">
      <c r="A310" s="21"/>
      <c r="B310" s="21"/>
      <c r="C310" s="21"/>
    </row>
    <row r="311" spans="1:3" x14ac:dyDescent="0.25">
      <c r="A311" s="21"/>
      <c r="B311" s="21"/>
      <c r="C311" s="21"/>
    </row>
    <row r="312" spans="1:3" x14ac:dyDescent="0.25">
      <c r="A312" s="21"/>
      <c r="B312" s="21"/>
      <c r="C312" s="21"/>
    </row>
    <row r="313" spans="1:3" x14ac:dyDescent="0.25">
      <c r="A313" s="21"/>
      <c r="B313" s="21"/>
      <c r="C313" s="21"/>
    </row>
    <row r="314" spans="1:3" x14ac:dyDescent="0.25">
      <c r="A314" s="21"/>
      <c r="B314" s="21"/>
      <c r="C314" s="21"/>
    </row>
    <row r="315" spans="1:3" x14ac:dyDescent="0.25">
      <c r="A315" s="21"/>
      <c r="B315" s="21"/>
      <c r="C315" s="21"/>
    </row>
    <row r="316" spans="1:3" x14ac:dyDescent="0.25">
      <c r="A316" s="21"/>
      <c r="B316" s="21"/>
      <c r="C316" s="21"/>
    </row>
    <row r="317" spans="1:3" x14ac:dyDescent="0.25">
      <c r="A317" s="21"/>
      <c r="B317" s="21"/>
      <c r="C317" s="21"/>
    </row>
    <row r="318" spans="1:3" x14ac:dyDescent="0.25">
      <c r="A318" s="21"/>
      <c r="B318" s="21"/>
      <c r="C318" s="21"/>
    </row>
    <row r="319" spans="1:3" x14ac:dyDescent="0.25">
      <c r="A319" s="21"/>
      <c r="B319" s="21"/>
      <c r="C319" s="21"/>
    </row>
    <row r="320" spans="1:3" x14ac:dyDescent="0.25">
      <c r="A320" s="21"/>
      <c r="B320" s="21"/>
      <c r="C320" s="21"/>
    </row>
    <row r="321" spans="1:3" x14ac:dyDescent="0.25">
      <c r="A321" s="21"/>
      <c r="B321" s="21"/>
      <c r="C321" s="21"/>
    </row>
    <row r="322" spans="1:3" x14ac:dyDescent="0.25">
      <c r="A322" s="21"/>
      <c r="B322" s="21"/>
      <c r="C322" s="21"/>
    </row>
    <row r="323" spans="1:3" x14ac:dyDescent="0.25">
      <c r="A323" s="21"/>
      <c r="B323" s="21"/>
      <c r="C323" s="21"/>
    </row>
    <row r="324" spans="1:3" x14ac:dyDescent="0.25">
      <c r="A324" s="21"/>
      <c r="B324" s="21"/>
      <c r="C324" s="21"/>
    </row>
    <row r="325" spans="1:3" x14ac:dyDescent="0.25">
      <c r="A325" s="21"/>
      <c r="B325" s="21"/>
      <c r="C325" s="21"/>
    </row>
    <row r="326" spans="1:3" x14ac:dyDescent="0.25">
      <c r="A326" s="21"/>
      <c r="B326" s="21"/>
      <c r="C326" s="21"/>
    </row>
    <row r="327" spans="1:3" x14ac:dyDescent="0.25">
      <c r="A327" s="21"/>
      <c r="B327" s="21"/>
      <c r="C327" s="21"/>
    </row>
    <row r="328" spans="1:3" x14ac:dyDescent="0.25">
      <c r="A328" s="21"/>
      <c r="B328" s="21"/>
      <c r="C328" s="21"/>
    </row>
    <row r="329" spans="1:3" x14ac:dyDescent="0.25">
      <c r="A329" s="21"/>
      <c r="B329" s="21"/>
      <c r="C329" s="21"/>
    </row>
    <row r="330" spans="1:3" x14ac:dyDescent="0.25">
      <c r="A330" s="21"/>
      <c r="B330" s="21"/>
      <c r="C330" s="21"/>
    </row>
    <row r="331" spans="1:3" x14ac:dyDescent="0.25">
      <c r="A331" s="21"/>
      <c r="B331" s="21"/>
      <c r="C331" s="21"/>
    </row>
    <row r="332" spans="1:3" x14ac:dyDescent="0.25">
      <c r="A332" s="21"/>
      <c r="B332" s="21"/>
      <c r="C332" s="21"/>
    </row>
    <row r="333" spans="1:3" x14ac:dyDescent="0.25">
      <c r="A333" s="21"/>
      <c r="B333" s="21"/>
      <c r="C333" s="21"/>
    </row>
    <row r="334" spans="1:3" x14ac:dyDescent="0.25">
      <c r="A334" s="21"/>
      <c r="B334" s="21"/>
      <c r="C334" s="21"/>
    </row>
    <row r="335" spans="1:3" x14ac:dyDescent="0.25">
      <c r="A335" s="21"/>
      <c r="B335" s="21"/>
      <c r="C335" s="21"/>
    </row>
    <row r="336" spans="1:3" x14ac:dyDescent="0.25">
      <c r="A336" s="21"/>
      <c r="B336" s="21"/>
      <c r="C336" s="21"/>
    </row>
    <row r="337" spans="1:3" x14ac:dyDescent="0.25">
      <c r="A337" s="21"/>
      <c r="B337" s="21"/>
      <c r="C337" s="21"/>
    </row>
    <row r="338" spans="1:3" x14ac:dyDescent="0.25">
      <c r="A338" s="21"/>
      <c r="B338" s="21"/>
      <c r="C338" s="21"/>
    </row>
    <row r="339" spans="1:3" x14ac:dyDescent="0.25">
      <c r="A339" s="21"/>
      <c r="B339" s="21"/>
      <c r="C339" s="21"/>
    </row>
    <row r="340" spans="1:3" x14ac:dyDescent="0.25">
      <c r="A340" s="21"/>
      <c r="B340" s="21"/>
      <c r="C340" s="21"/>
    </row>
    <row r="341" spans="1:3" x14ac:dyDescent="0.25">
      <c r="A341" s="21"/>
      <c r="B341" s="21"/>
      <c r="C341" s="21"/>
    </row>
    <row r="342" spans="1:3" x14ac:dyDescent="0.25">
      <c r="A342" s="21"/>
      <c r="B342" s="21"/>
      <c r="C342" s="21"/>
    </row>
    <row r="343" spans="1:3" x14ac:dyDescent="0.25">
      <c r="A343" s="21"/>
      <c r="B343" s="21"/>
      <c r="C343" s="21"/>
    </row>
    <row r="344" spans="1:3" x14ac:dyDescent="0.25">
      <c r="A344" s="21"/>
      <c r="B344" s="21"/>
      <c r="C344" s="21"/>
    </row>
    <row r="345" spans="1:3" x14ac:dyDescent="0.25">
      <c r="A345" s="21"/>
      <c r="B345" s="21"/>
      <c r="C345" s="21"/>
    </row>
    <row r="346" spans="1:3" x14ac:dyDescent="0.25">
      <c r="A346" s="21"/>
      <c r="B346" s="21"/>
      <c r="C346" s="21"/>
    </row>
    <row r="347" spans="1:3" x14ac:dyDescent="0.25">
      <c r="A347" s="21"/>
      <c r="B347" s="21"/>
      <c r="C347" s="21"/>
    </row>
    <row r="348" spans="1:3" x14ac:dyDescent="0.25">
      <c r="A348" s="21"/>
      <c r="B348" s="21"/>
      <c r="C348" s="21"/>
    </row>
    <row r="349" spans="1:3" x14ac:dyDescent="0.25">
      <c r="A349" s="21"/>
      <c r="B349" s="21"/>
      <c r="C349" s="21"/>
    </row>
    <row r="350" spans="1:3" x14ac:dyDescent="0.25">
      <c r="A350" s="21"/>
      <c r="B350" s="21"/>
      <c r="C350" s="21"/>
    </row>
    <row r="351" spans="1:3" x14ac:dyDescent="0.25">
      <c r="A351" s="21"/>
      <c r="B351" s="21"/>
      <c r="C351" s="21"/>
    </row>
    <row r="352" spans="1:3" x14ac:dyDescent="0.25">
      <c r="A352" s="21"/>
      <c r="B352" s="21"/>
      <c r="C352" s="21"/>
    </row>
    <row r="353" spans="1:3" x14ac:dyDescent="0.25">
      <c r="A353" s="21"/>
      <c r="B353" s="21"/>
      <c r="C353" s="21"/>
    </row>
    <row r="354" spans="1:3" x14ac:dyDescent="0.25">
      <c r="A354" s="21"/>
      <c r="B354" s="21"/>
      <c r="C354" s="21"/>
    </row>
    <row r="355" spans="1:3" x14ac:dyDescent="0.25">
      <c r="A355" s="21"/>
      <c r="B355" s="21"/>
      <c r="C355" s="21"/>
    </row>
    <row r="356" spans="1:3" x14ac:dyDescent="0.25">
      <c r="A356" s="21"/>
      <c r="B356" s="21"/>
      <c r="C356" s="21"/>
    </row>
    <row r="357" spans="1:3" x14ac:dyDescent="0.25">
      <c r="A357" s="21"/>
      <c r="B357" s="21"/>
      <c r="C357" s="21"/>
    </row>
    <row r="358" spans="1:3" x14ac:dyDescent="0.25">
      <c r="A358" s="21"/>
      <c r="B358" s="21"/>
      <c r="C358" s="21"/>
    </row>
    <row r="359" spans="1:3" x14ac:dyDescent="0.25">
      <c r="A359" s="21"/>
      <c r="B359" s="21"/>
      <c r="C359" s="21"/>
    </row>
    <row r="360" spans="1:3" x14ac:dyDescent="0.25">
      <c r="A360" s="21"/>
      <c r="B360" s="21"/>
      <c r="C360" s="21"/>
    </row>
    <row r="361" spans="1:3" x14ac:dyDescent="0.25">
      <c r="A361" s="21"/>
      <c r="B361" s="21"/>
      <c r="C361" s="21"/>
    </row>
    <row r="362" spans="1:3" x14ac:dyDescent="0.25">
      <c r="A362" s="21"/>
      <c r="B362" s="21"/>
      <c r="C362" s="21"/>
    </row>
    <row r="363" spans="1:3" x14ac:dyDescent="0.25">
      <c r="A363" s="21"/>
      <c r="B363" s="21"/>
      <c r="C363" s="21"/>
    </row>
    <row r="364" spans="1:3" x14ac:dyDescent="0.25">
      <c r="A364" s="21"/>
      <c r="B364" s="21"/>
      <c r="C364" s="21"/>
    </row>
    <row r="365" spans="1:3" x14ac:dyDescent="0.25">
      <c r="A365" s="21"/>
      <c r="B365" s="21"/>
      <c r="C365" s="21"/>
    </row>
    <row r="366" spans="1:3" x14ac:dyDescent="0.25">
      <c r="A366" s="21"/>
      <c r="B366" s="21"/>
      <c r="C366" s="21"/>
    </row>
    <row r="367" spans="1:3" x14ac:dyDescent="0.25">
      <c r="A367" s="21"/>
      <c r="B367" s="21"/>
      <c r="C367" s="21"/>
    </row>
    <row r="368" spans="1:3" x14ac:dyDescent="0.25">
      <c r="A368" s="21"/>
      <c r="B368" s="21"/>
      <c r="C368" s="21"/>
    </row>
    <row r="369" spans="1:3" x14ac:dyDescent="0.25">
      <c r="A369" s="21"/>
      <c r="B369" s="21"/>
      <c r="C369" s="21"/>
    </row>
    <row r="370" spans="1:3" x14ac:dyDescent="0.25">
      <c r="A370" s="21"/>
      <c r="B370" s="21"/>
      <c r="C370" s="21"/>
    </row>
    <row r="371" spans="1:3" x14ac:dyDescent="0.25">
      <c r="A371" s="21"/>
      <c r="B371" s="21"/>
      <c r="C371" s="21"/>
    </row>
    <row r="372" spans="1:3" x14ac:dyDescent="0.25">
      <c r="A372" s="21"/>
      <c r="B372" s="21"/>
      <c r="C372" s="21"/>
    </row>
    <row r="373" spans="1:3" x14ac:dyDescent="0.25">
      <c r="A373" s="21"/>
      <c r="B373" s="21"/>
      <c r="C373" s="21"/>
    </row>
    <row r="374" spans="1:3" x14ac:dyDescent="0.25">
      <c r="A374" s="21"/>
      <c r="B374" s="21"/>
      <c r="C374" s="21"/>
    </row>
    <row r="375" spans="1:3" x14ac:dyDescent="0.25">
      <c r="A375" s="21"/>
      <c r="B375" s="21"/>
      <c r="C375" s="21"/>
    </row>
    <row r="376" spans="1:3" x14ac:dyDescent="0.25">
      <c r="A376" s="21"/>
      <c r="B376" s="21"/>
      <c r="C376" s="21"/>
    </row>
    <row r="377" spans="1:3" x14ac:dyDescent="0.25">
      <c r="A377" s="21"/>
      <c r="B377" s="21"/>
      <c r="C377" s="21"/>
    </row>
    <row r="378" spans="1:3" x14ac:dyDescent="0.25">
      <c r="A378" s="21"/>
      <c r="B378" s="21"/>
      <c r="C378" s="21"/>
    </row>
    <row r="379" spans="1:3" x14ac:dyDescent="0.25">
      <c r="A379" s="21"/>
      <c r="B379" s="21"/>
      <c r="C379" s="21"/>
    </row>
    <row r="380" spans="1:3" x14ac:dyDescent="0.25">
      <c r="A380" s="21"/>
      <c r="B380" s="21"/>
      <c r="C380" s="21"/>
    </row>
    <row r="381" spans="1:3" x14ac:dyDescent="0.25">
      <c r="A381" s="21"/>
      <c r="B381" s="21"/>
      <c r="C381" s="21"/>
    </row>
    <row r="382" spans="1:3" x14ac:dyDescent="0.25">
      <c r="A382" s="21"/>
      <c r="B382" s="21"/>
      <c r="C382" s="21"/>
    </row>
    <row r="383" spans="1:3" x14ac:dyDescent="0.25">
      <c r="A383" s="21"/>
      <c r="B383" s="21"/>
      <c r="C383" s="21"/>
    </row>
    <row r="384" spans="1:3" x14ac:dyDescent="0.25">
      <c r="A384" s="21"/>
      <c r="B384" s="21"/>
      <c r="C384" s="21"/>
    </row>
    <row r="385" spans="1:3" x14ac:dyDescent="0.25">
      <c r="A385" s="21"/>
      <c r="B385" s="21"/>
      <c r="C385" s="21"/>
    </row>
    <row r="386" spans="1:3" x14ac:dyDescent="0.25">
      <c r="A386" s="21"/>
      <c r="B386" s="21"/>
      <c r="C386" s="21"/>
    </row>
    <row r="387" spans="1:3" x14ac:dyDescent="0.25">
      <c r="A387" s="21"/>
      <c r="B387" s="21"/>
      <c r="C387" s="21"/>
    </row>
    <row r="388" spans="1:3" x14ac:dyDescent="0.25">
      <c r="A388" s="21"/>
      <c r="B388" s="21"/>
      <c r="C388" s="21"/>
    </row>
    <row r="389" spans="1:3" x14ac:dyDescent="0.25">
      <c r="A389" s="21"/>
      <c r="B389" s="21"/>
      <c r="C389" s="21"/>
    </row>
    <row r="390" spans="1:3" x14ac:dyDescent="0.25">
      <c r="A390" s="21"/>
      <c r="B390" s="21"/>
      <c r="C390" s="21"/>
    </row>
    <row r="391" spans="1:3" x14ac:dyDescent="0.25">
      <c r="A391" s="21"/>
      <c r="B391" s="21"/>
      <c r="C391" s="21"/>
    </row>
    <row r="392" spans="1:3" x14ac:dyDescent="0.25">
      <c r="A392" s="21"/>
      <c r="B392" s="21"/>
      <c r="C392" s="21"/>
    </row>
    <row r="393" spans="1:3" x14ac:dyDescent="0.25">
      <c r="A393" s="21"/>
      <c r="B393" s="21"/>
      <c r="C393" s="21"/>
    </row>
    <row r="394" spans="1:3" x14ac:dyDescent="0.25">
      <c r="A394" s="21"/>
      <c r="B394" s="21"/>
      <c r="C394" s="21"/>
    </row>
    <row r="395" spans="1:3" x14ac:dyDescent="0.25">
      <c r="A395" s="21"/>
      <c r="B395" s="21"/>
      <c r="C395" s="21"/>
    </row>
    <row r="396" spans="1:3" x14ac:dyDescent="0.25">
      <c r="A396" s="21"/>
      <c r="B396" s="21"/>
      <c r="C396" s="21"/>
    </row>
    <row r="397" spans="1:3" x14ac:dyDescent="0.25">
      <c r="A397" s="21"/>
      <c r="B397" s="21"/>
      <c r="C397" s="21"/>
    </row>
    <row r="398" spans="1:3" x14ac:dyDescent="0.25">
      <c r="A398" s="21"/>
      <c r="B398" s="21"/>
      <c r="C398" s="21"/>
    </row>
    <row r="399" spans="1:3" x14ac:dyDescent="0.25">
      <c r="A399" s="21"/>
      <c r="B399" s="21"/>
      <c r="C399" s="21"/>
    </row>
    <row r="400" spans="1:3" x14ac:dyDescent="0.25">
      <c r="A400" s="21"/>
      <c r="B400" s="21"/>
      <c r="C400" s="21"/>
    </row>
    <row r="401" spans="1:3" x14ac:dyDescent="0.25">
      <c r="A401" s="21"/>
      <c r="B401" s="21"/>
      <c r="C401" s="21"/>
    </row>
    <row r="402" spans="1:3" x14ac:dyDescent="0.25">
      <c r="A402" s="21"/>
      <c r="B402" s="21"/>
      <c r="C402" s="21"/>
    </row>
    <row r="403" spans="1:3" x14ac:dyDescent="0.25">
      <c r="A403" s="21"/>
      <c r="B403" s="21"/>
      <c r="C403" s="21"/>
    </row>
    <row r="404" spans="1:3" x14ac:dyDescent="0.25">
      <c r="A404" s="21"/>
      <c r="B404" s="21"/>
      <c r="C404" s="21"/>
    </row>
    <row r="405" spans="1:3" x14ac:dyDescent="0.25">
      <c r="A405" s="21"/>
      <c r="B405" s="21"/>
      <c r="C405" s="21"/>
    </row>
    <row r="406" spans="1:3" x14ac:dyDescent="0.25">
      <c r="A406" s="21"/>
      <c r="B406" s="21"/>
      <c r="C406" s="21"/>
    </row>
    <row r="407" spans="1:3" x14ac:dyDescent="0.25">
      <c r="A407" s="21"/>
      <c r="B407" s="21"/>
      <c r="C407" s="21"/>
    </row>
    <row r="408" spans="1:3" x14ac:dyDescent="0.25">
      <c r="A408" s="21"/>
      <c r="B408" s="21"/>
      <c r="C408" s="21"/>
    </row>
    <row r="409" spans="1:3" x14ac:dyDescent="0.25">
      <c r="A409" s="21"/>
      <c r="B409" s="21"/>
      <c r="C409" s="21"/>
    </row>
    <row r="410" spans="1:3" x14ac:dyDescent="0.25">
      <c r="A410" s="21"/>
      <c r="B410" s="21"/>
      <c r="C410" s="21"/>
    </row>
    <row r="411" spans="1:3" x14ac:dyDescent="0.25">
      <c r="A411" s="21"/>
      <c r="B411" s="21"/>
      <c r="C411" s="21"/>
    </row>
    <row r="412" spans="1:3" x14ac:dyDescent="0.25">
      <c r="A412" s="21"/>
      <c r="B412" s="21"/>
      <c r="C412" s="21"/>
    </row>
    <row r="413" spans="1:3" x14ac:dyDescent="0.25">
      <c r="A413" s="21"/>
      <c r="B413" s="21"/>
      <c r="C413" s="21"/>
    </row>
    <row r="414" spans="1:3" x14ac:dyDescent="0.25">
      <c r="A414" s="21"/>
      <c r="B414" s="21"/>
      <c r="C414" s="21"/>
    </row>
    <row r="415" spans="1:3" x14ac:dyDescent="0.25">
      <c r="A415" s="21"/>
      <c r="B415" s="21"/>
      <c r="C415" s="21"/>
    </row>
    <row r="416" spans="1:3" x14ac:dyDescent="0.25">
      <c r="A416" s="21"/>
      <c r="B416" s="21"/>
      <c r="C416" s="21"/>
    </row>
    <row r="417" spans="1:3" x14ac:dyDescent="0.25">
      <c r="A417" s="21"/>
      <c r="B417" s="21"/>
      <c r="C417" s="21"/>
    </row>
    <row r="418" spans="1:3" x14ac:dyDescent="0.25">
      <c r="A418" s="21"/>
      <c r="B418" s="21"/>
      <c r="C418" s="21"/>
    </row>
    <row r="419" spans="1:3" x14ac:dyDescent="0.25">
      <c r="A419" s="21"/>
      <c r="B419" s="21"/>
      <c r="C419" s="21"/>
    </row>
    <row r="420" spans="1:3" x14ac:dyDescent="0.25">
      <c r="A420" s="21"/>
      <c r="B420" s="21"/>
      <c r="C420" s="21"/>
    </row>
    <row r="421" spans="1:3" x14ac:dyDescent="0.25">
      <c r="A421" s="21"/>
      <c r="B421" s="21"/>
      <c r="C421" s="21"/>
    </row>
    <row r="422" spans="1:3" x14ac:dyDescent="0.25">
      <c r="A422" s="21"/>
      <c r="B422" s="21"/>
      <c r="C422" s="21"/>
    </row>
    <row r="423" spans="1:3" x14ac:dyDescent="0.25">
      <c r="A423" s="21"/>
      <c r="B423" s="21"/>
      <c r="C423" s="21"/>
    </row>
    <row r="424" spans="1:3" x14ac:dyDescent="0.25">
      <c r="A424" s="21"/>
      <c r="B424" s="21"/>
      <c r="C424" s="21"/>
    </row>
    <row r="425" spans="1:3" x14ac:dyDescent="0.25">
      <c r="A425" s="21"/>
      <c r="B425" s="21"/>
      <c r="C425" s="21"/>
    </row>
    <row r="426" spans="1:3" x14ac:dyDescent="0.25">
      <c r="A426" s="21"/>
      <c r="B426" s="21"/>
      <c r="C426" s="21"/>
    </row>
    <row r="427" spans="1:3" x14ac:dyDescent="0.25">
      <c r="A427" s="21"/>
      <c r="B427" s="21"/>
      <c r="C427" s="21"/>
    </row>
    <row r="428" spans="1:3" x14ac:dyDescent="0.25">
      <c r="A428" s="21"/>
      <c r="B428" s="21"/>
      <c r="C428" s="21"/>
    </row>
    <row r="429" spans="1:3" x14ac:dyDescent="0.25">
      <c r="A429" s="21"/>
      <c r="B429" s="21"/>
      <c r="C429" s="21"/>
    </row>
    <row r="430" spans="1:3" x14ac:dyDescent="0.25">
      <c r="A430" s="21"/>
      <c r="B430" s="21"/>
      <c r="C430" s="21"/>
    </row>
    <row r="431" spans="1:3" x14ac:dyDescent="0.25">
      <c r="A431" s="21"/>
      <c r="B431" s="21"/>
      <c r="C431" s="21"/>
    </row>
    <row r="432" spans="1:3" x14ac:dyDescent="0.25">
      <c r="A432" s="21"/>
      <c r="B432" s="21"/>
      <c r="C432" s="21"/>
    </row>
    <row r="433" spans="1:3" x14ac:dyDescent="0.25">
      <c r="A433" s="21"/>
      <c r="B433" s="21"/>
      <c r="C433" s="21"/>
    </row>
    <row r="434" spans="1:3" x14ac:dyDescent="0.25">
      <c r="A434" s="21"/>
      <c r="B434" s="21"/>
      <c r="C434" s="21"/>
    </row>
    <row r="435" spans="1:3" x14ac:dyDescent="0.25">
      <c r="A435" s="21"/>
      <c r="B435" s="21"/>
      <c r="C435" s="21"/>
    </row>
    <row r="436" spans="1:3" x14ac:dyDescent="0.25">
      <c r="A436" s="21"/>
      <c r="B436" s="21"/>
      <c r="C436" s="21"/>
    </row>
    <row r="437" spans="1:3" x14ac:dyDescent="0.25">
      <c r="A437" s="21"/>
      <c r="B437" s="21"/>
      <c r="C437" s="21"/>
    </row>
    <row r="438" spans="1:3" x14ac:dyDescent="0.25">
      <c r="A438" s="21"/>
      <c r="B438" s="21"/>
      <c r="C438" s="21"/>
    </row>
    <row r="439" spans="1:3" x14ac:dyDescent="0.25">
      <c r="A439" s="21"/>
      <c r="B439" s="21"/>
      <c r="C439" s="21"/>
    </row>
    <row r="440" spans="1:3" x14ac:dyDescent="0.25">
      <c r="A440" s="21"/>
      <c r="B440" s="21"/>
      <c r="C440" s="21"/>
    </row>
    <row r="441" spans="1:3" x14ac:dyDescent="0.25">
      <c r="A441" s="21"/>
      <c r="B441" s="21"/>
      <c r="C441" s="21"/>
    </row>
    <row r="442" spans="1:3" x14ac:dyDescent="0.25">
      <c r="A442" s="21"/>
      <c r="B442" s="21"/>
      <c r="C442" s="21"/>
    </row>
    <row r="443" spans="1:3" x14ac:dyDescent="0.25">
      <c r="A443" s="21"/>
      <c r="B443" s="21"/>
      <c r="C443" s="21"/>
    </row>
    <row r="444" spans="1:3" x14ac:dyDescent="0.25">
      <c r="A444" s="21"/>
      <c r="B444" s="21"/>
      <c r="C444" s="21"/>
    </row>
    <row r="445" spans="1:3" x14ac:dyDescent="0.25">
      <c r="A445" s="21"/>
      <c r="B445" s="21"/>
      <c r="C445" s="21"/>
    </row>
    <row r="446" spans="1:3" x14ac:dyDescent="0.25">
      <c r="A446" s="21"/>
      <c r="B446" s="21"/>
      <c r="C446" s="21"/>
    </row>
    <row r="447" spans="1:3" x14ac:dyDescent="0.25">
      <c r="A447" s="21"/>
      <c r="B447" s="21"/>
      <c r="C447" s="21"/>
    </row>
    <row r="448" spans="1:3" x14ac:dyDescent="0.25">
      <c r="A448" s="21"/>
      <c r="B448" s="21"/>
      <c r="C448" s="21"/>
    </row>
    <row r="449" spans="1:3" x14ac:dyDescent="0.25">
      <c r="A449" s="21"/>
      <c r="B449" s="21"/>
      <c r="C449" s="21"/>
    </row>
    <row r="450" spans="1:3" x14ac:dyDescent="0.25">
      <c r="A450" s="21"/>
      <c r="B450" s="21"/>
      <c r="C450" s="21"/>
    </row>
    <row r="451" spans="1:3" x14ac:dyDescent="0.25">
      <c r="A451" s="21"/>
      <c r="B451" s="21"/>
      <c r="C451" s="21"/>
    </row>
    <row r="452" spans="1:3" x14ac:dyDescent="0.25">
      <c r="A452" s="21"/>
      <c r="B452" s="21"/>
      <c r="C452" s="21"/>
    </row>
    <row r="453" spans="1:3" x14ac:dyDescent="0.25">
      <c r="A453" s="21"/>
      <c r="B453" s="21"/>
      <c r="C453" s="21"/>
    </row>
    <row r="454" spans="1:3" x14ac:dyDescent="0.25">
      <c r="A454" s="21"/>
      <c r="B454" s="21"/>
      <c r="C454" s="21"/>
    </row>
    <row r="455" spans="1:3" x14ac:dyDescent="0.25">
      <c r="A455" s="21"/>
      <c r="B455" s="21"/>
      <c r="C455" s="21"/>
    </row>
    <row r="456" spans="1:3" x14ac:dyDescent="0.25">
      <c r="A456" s="21"/>
      <c r="B456" s="21"/>
      <c r="C456" s="21"/>
    </row>
    <row r="457" spans="1:3" x14ac:dyDescent="0.25">
      <c r="A457" s="21"/>
      <c r="B457" s="21"/>
      <c r="C457" s="21"/>
    </row>
    <row r="458" spans="1:3" x14ac:dyDescent="0.25">
      <c r="A458" s="21"/>
      <c r="B458" s="21"/>
      <c r="C458" s="21"/>
    </row>
    <row r="459" spans="1:3" x14ac:dyDescent="0.25">
      <c r="A459" s="21"/>
      <c r="B459" s="21"/>
      <c r="C459" s="21"/>
    </row>
    <row r="460" spans="1:3" x14ac:dyDescent="0.25">
      <c r="A460" s="21"/>
      <c r="B460" s="21"/>
      <c r="C460" s="21"/>
    </row>
    <row r="461" spans="1:3" x14ac:dyDescent="0.25">
      <c r="A461" s="21"/>
      <c r="B461" s="21"/>
      <c r="C461" s="21"/>
    </row>
    <row r="462" spans="1:3" x14ac:dyDescent="0.25">
      <c r="A462" s="21"/>
      <c r="B462" s="21"/>
      <c r="C462" s="21"/>
    </row>
    <row r="463" spans="1:3" x14ac:dyDescent="0.25">
      <c r="A463" s="21"/>
      <c r="B463" s="21"/>
      <c r="C463" s="21"/>
    </row>
    <row r="464" spans="1:3" x14ac:dyDescent="0.25">
      <c r="A464" s="21"/>
      <c r="B464" s="21"/>
      <c r="C464" s="21"/>
    </row>
    <row r="465" spans="1:3" x14ac:dyDescent="0.25">
      <c r="A465" s="21"/>
      <c r="B465" s="21"/>
      <c r="C465" s="21"/>
    </row>
    <row r="466" spans="1:3" x14ac:dyDescent="0.25">
      <c r="A466" s="21"/>
      <c r="B466" s="21"/>
      <c r="C466" s="21"/>
    </row>
    <row r="467" spans="1:3" x14ac:dyDescent="0.25">
      <c r="A467" s="21"/>
      <c r="B467" s="21"/>
      <c r="C467" s="21"/>
    </row>
    <row r="468" spans="1:3" x14ac:dyDescent="0.25">
      <c r="A468" s="21"/>
      <c r="B468" s="21"/>
      <c r="C468" s="21"/>
    </row>
    <row r="469" spans="1:3" x14ac:dyDescent="0.25">
      <c r="A469" s="21"/>
      <c r="B469" s="21"/>
      <c r="C469" s="21"/>
    </row>
    <row r="470" spans="1:3" x14ac:dyDescent="0.25">
      <c r="A470" s="21"/>
      <c r="B470" s="21"/>
      <c r="C470" s="21"/>
    </row>
    <row r="471" spans="1:3" x14ac:dyDescent="0.25">
      <c r="A471" s="21"/>
      <c r="B471" s="21"/>
      <c r="C471" s="21"/>
    </row>
    <row r="472" spans="1:3" x14ac:dyDescent="0.25">
      <c r="A472" s="21"/>
      <c r="B472" s="21"/>
      <c r="C472" s="21"/>
    </row>
    <row r="473" spans="1:3" x14ac:dyDescent="0.25">
      <c r="A473" s="21"/>
      <c r="B473" s="21"/>
      <c r="C473" s="21"/>
    </row>
    <row r="474" spans="1:3" x14ac:dyDescent="0.25">
      <c r="A474" s="21"/>
      <c r="B474" s="21"/>
      <c r="C474" s="21"/>
    </row>
    <row r="475" spans="1:3" x14ac:dyDescent="0.25">
      <c r="A475" s="21"/>
      <c r="B475" s="21"/>
      <c r="C475" s="21"/>
    </row>
    <row r="476" spans="1:3" x14ac:dyDescent="0.25">
      <c r="A476" s="21"/>
      <c r="B476" s="21"/>
      <c r="C476" s="21"/>
    </row>
    <row r="477" spans="1:3" x14ac:dyDescent="0.25">
      <c r="A477" s="21"/>
      <c r="B477" s="21"/>
      <c r="C477" s="21"/>
    </row>
    <row r="478" spans="1:3" x14ac:dyDescent="0.25">
      <c r="A478" s="21"/>
      <c r="B478" s="21"/>
      <c r="C478" s="21"/>
    </row>
    <row r="479" spans="1:3" x14ac:dyDescent="0.25">
      <c r="A479" s="21"/>
      <c r="B479" s="21"/>
      <c r="C479" s="21"/>
    </row>
    <row r="480" spans="1:3" x14ac:dyDescent="0.25">
      <c r="A480" s="21"/>
      <c r="B480" s="21"/>
      <c r="C480" s="21"/>
    </row>
    <row r="481" spans="1:3" x14ac:dyDescent="0.25">
      <c r="A481" s="21"/>
      <c r="B481" s="21"/>
      <c r="C481" s="21"/>
    </row>
    <row r="482" spans="1:3" x14ac:dyDescent="0.25">
      <c r="A482" s="21"/>
      <c r="B482" s="21"/>
      <c r="C482" s="21"/>
    </row>
    <row r="483" spans="1:3" x14ac:dyDescent="0.25">
      <c r="A483" s="21"/>
      <c r="B483" s="21"/>
      <c r="C483" s="21"/>
    </row>
    <row r="484" spans="1:3" x14ac:dyDescent="0.25">
      <c r="A484" s="21"/>
      <c r="B484" s="21"/>
      <c r="C484" s="21"/>
    </row>
    <row r="485" spans="1:3" x14ac:dyDescent="0.25">
      <c r="A485" s="21"/>
      <c r="B485" s="21"/>
      <c r="C485" s="21"/>
    </row>
    <row r="486" spans="1:3" x14ac:dyDescent="0.25">
      <c r="A486" s="21"/>
      <c r="B486" s="21"/>
      <c r="C486" s="21"/>
    </row>
    <row r="487" spans="1:3" x14ac:dyDescent="0.25">
      <c r="A487" s="21"/>
      <c r="B487" s="21"/>
      <c r="C487" s="21"/>
    </row>
    <row r="488" spans="1:3" x14ac:dyDescent="0.25">
      <c r="A488" s="21"/>
      <c r="B488" s="21"/>
      <c r="C488" s="21"/>
    </row>
    <row r="489" spans="1:3" x14ac:dyDescent="0.25">
      <c r="A489" s="21"/>
      <c r="B489" s="21"/>
      <c r="C489" s="21"/>
    </row>
    <row r="490" spans="1:3" x14ac:dyDescent="0.25">
      <c r="A490" s="21"/>
      <c r="B490" s="21"/>
      <c r="C490" s="21"/>
    </row>
    <row r="491" spans="1:3" x14ac:dyDescent="0.25">
      <c r="A491" s="21"/>
      <c r="B491" s="21"/>
      <c r="C491" s="21"/>
    </row>
    <row r="492" spans="1:3" x14ac:dyDescent="0.25">
      <c r="A492" s="21"/>
      <c r="B492" s="21"/>
      <c r="C492" s="21"/>
    </row>
    <row r="493" spans="1:3" x14ac:dyDescent="0.25">
      <c r="A493" s="21"/>
      <c r="B493" s="21"/>
      <c r="C493" s="21"/>
    </row>
    <row r="494" spans="1:3" x14ac:dyDescent="0.25">
      <c r="A494" s="21"/>
      <c r="B494" s="21"/>
      <c r="C494" s="21"/>
    </row>
    <row r="495" spans="1:3" x14ac:dyDescent="0.25">
      <c r="A495" s="21"/>
      <c r="B495" s="21"/>
      <c r="C495" s="21"/>
    </row>
    <row r="496" spans="1:3" x14ac:dyDescent="0.25">
      <c r="A496" s="21"/>
      <c r="B496" s="21"/>
      <c r="C496" s="21"/>
    </row>
    <row r="497" spans="1:3" x14ac:dyDescent="0.25">
      <c r="A497" s="21"/>
      <c r="B497" s="21"/>
      <c r="C497" s="21"/>
    </row>
    <row r="498" spans="1:3" x14ac:dyDescent="0.25">
      <c r="A498" s="21"/>
      <c r="B498" s="21"/>
      <c r="C498" s="21"/>
    </row>
    <row r="499" spans="1:3" x14ac:dyDescent="0.25">
      <c r="A499" s="21"/>
      <c r="B499" s="21"/>
      <c r="C499" s="21"/>
    </row>
    <row r="500" spans="1:3" x14ac:dyDescent="0.25">
      <c r="A500" s="21"/>
      <c r="B500" s="21"/>
      <c r="C500" s="21"/>
    </row>
    <row r="501" spans="1:3" x14ac:dyDescent="0.25">
      <c r="A501" s="21"/>
      <c r="B501" s="21"/>
      <c r="C501" s="21"/>
    </row>
    <row r="502" spans="1:3" x14ac:dyDescent="0.25">
      <c r="A502" s="21"/>
      <c r="B502" s="21"/>
      <c r="C502" s="21"/>
    </row>
    <row r="503" spans="1:3" x14ac:dyDescent="0.25">
      <c r="A503" s="21"/>
      <c r="B503" s="21"/>
      <c r="C503" s="21"/>
    </row>
    <row r="504" spans="1:3" x14ac:dyDescent="0.25">
      <c r="A504" s="21"/>
      <c r="B504" s="21"/>
      <c r="C504" s="21"/>
    </row>
    <row r="505" spans="1:3" x14ac:dyDescent="0.25">
      <c r="A505" s="21"/>
      <c r="B505" s="21"/>
      <c r="C505" s="21"/>
    </row>
    <row r="506" spans="1:3" x14ac:dyDescent="0.25">
      <c r="A506" s="21"/>
      <c r="B506" s="21"/>
      <c r="C506" s="21"/>
    </row>
    <row r="507" spans="1:3" x14ac:dyDescent="0.25">
      <c r="A507" s="21"/>
      <c r="B507" s="21"/>
      <c r="C507" s="21"/>
    </row>
    <row r="508" spans="1:3" x14ac:dyDescent="0.25">
      <c r="A508" s="21"/>
      <c r="B508" s="21"/>
      <c r="C508" s="21"/>
    </row>
    <row r="509" spans="1:3" x14ac:dyDescent="0.25">
      <c r="A509" s="21"/>
      <c r="B509" s="21"/>
      <c r="C509" s="21"/>
    </row>
    <row r="510" spans="1:3" x14ac:dyDescent="0.25">
      <c r="A510" s="21"/>
      <c r="B510" s="21"/>
      <c r="C510" s="21"/>
    </row>
    <row r="511" spans="1:3" x14ac:dyDescent="0.25">
      <c r="A511" s="21"/>
      <c r="B511" s="21"/>
      <c r="C511" s="21"/>
    </row>
    <row r="512" spans="1:3" x14ac:dyDescent="0.25">
      <c r="A512" s="21"/>
      <c r="B512" s="21"/>
      <c r="C512" s="21"/>
    </row>
    <row r="513" spans="1:3" x14ac:dyDescent="0.25">
      <c r="A513" s="21"/>
      <c r="B513" s="21"/>
      <c r="C513" s="21"/>
    </row>
    <row r="514" spans="1:3" x14ac:dyDescent="0.25">
      <c r="A514" s="21"/>
      <c r="B514" s="21"/>
      <c r="C514" s="21"/>
    </row>
    <row r="515" spans="1:3" x14ac:dyDescent="0.25">
      <c r="A515" s="21"/>
      <c r="B515" s="21"/>
      <c r="C515" s="21"/>
    </row>
    <row r="516" spans="1:3" x14ac:dyDescent="0.25">
      <c r="A516" s="21"/>
      <c r="B516" s="21"/>
      <c r="C516" s="21"/>
    </row>
    <row r="517" spans="1:3" x14ac:dyDescent="0.25">
      <c r="A517" s="21"/>
      <c r="B517" s="21"/>
      <c r="C517" s="21"/>
    </row>
    <row r="518" spans="1:3" x14ac:dyDescent="0.25">
      <c r="A518" s="21"/>
      <c r="B518" s="21"/>
      <c r="C518" s="21"/>
    </row>
    <row r="519" spans="1:3" x14ac:dyDescent="0.25">
      <c r="A519" s="21"/>
      <c r="B519" s="21"/>
      <c r="C519" s="21"/>
    </row>
    <row r="520" spans="1:3" x14ac:dyDescent="0.25">
      <c r="A520" s="21"/>
      <c r="B520" s="21"/>
      <c r="C520" s="21"/>
    </row>
    <row r="521" spans="1:3" x14ac:dyDescent="0.25">
      <c r="A521" s="21"/>
      <c r="B521" s="21"/>
      <c r="C521" s="21"/>
    </row>
    <row r="522" spans="1:3" x14ac:dyDescent="0.25">
      <c r="A522" s="21"/>
      <c r="B522" s="21"/>
      <c r="C522" s="21"/>
    </row>
    <row r="523" spans="1:3" x14ac:dyDescent="0.25">
      <c r="A523" s="21"/>
      <c r="B523" s="21"/>
      <c r="C523" s="21"/>
    </row>
    <row r="524" spans="1:3" x14ac:dyDescent="0.25">
      <c r="A524" s="21"/>
      <c r="B524" s="21"/>
      <c r="C524" s="21"/>
    </row>
    <row r="525" spans="1:3" x14ac:dyDescent="0.25">
      <c r="A525" s="21"/>
      <c r="B525" s="21"/>
      <c r="C525" s="21"/>
    </row>
    <row r="526" spans="1:3" x14ac:dyDescent="0.25">
      <c r="A526" s="21"/>
      <c r="B526" s="21"/>
      <c r="C526" s="21"/>
    </row>
    <row r="527" spans="1:3" x14ac:dyDescent="0.25">
      <c r="A527" s="21"/>
      <c r="B527" s="21"/>
      <c r="C527" s="21"/>
    </row>
    <row r="528" spans="1:3" x14ac:dyDescent="0.25">
      <c r="A528" s="21"/>
      <c r="B528" s="21"/>
      <c r="C528" s="21"/>
    </row>
    <row r="529" spans="1:3" x14ac:dyDescent="0.25">
      <c r="A529" s="21"/>
      <c r="B529" s="21"/>
      <c r="C529" s="21"/>
    </row>
    <row r="530" spans="1:3" x14ac:dyDescent="0.25">
      <c r="A530" s="21"/>
      <c r="B530" s="21"/>
      <c r="C530" s="21"/>
    </row>
    <row r="531" spans="1:3" x14ac:dyDescent="0.25">
      <c r="A531" s="21"/>
      <c r="B531" s="21"/>
      <c r="C531" s="21"/>
    </row>
    <row r="532" spans="1:3" x14ac:dyDescent="0.25">
      <c r="A532" s="21"/>
      <c r="B532" s="21"/>
      <c r="C532" s="21"/>
    </row>
    <row r="533" spans="1:3" x14ac:dyDescent="0.25">
      <c r="A533" s="21"/>
      <c r="B533" s="21"/>
      <c r="C533" s="21"/>
    </row>
    <row r="534" spans="1:3" x14ac:dyDescent="0.25">
      <c r="A534" s="21"/>
      <c r="B534" s="21"/>
      <c r="C534" s="21"/>
    </row>
    <row r="535" spans="1:3" x14ac:dyDescent="0.25">
      <c r="A535" s="21"/>
      <c r="B535" s="21"/>
      <c r="C535" s="21"/>
    </row>
    <row r="536" spans="1:3" x14ac:dyDescent="0.25">
      <c r="A536" s="21"/>
      <c r="B536" s="21"/>
      <c r="C536" s="21"/>
    </row>
    <row r="537" spans="1:3" x14ac:dyDescent="0.25">
      <c r="A537" s="21"/>
      <c r="B537" s="21"/>
      <c r="C537" s="21"/>
    </row>
    <row r="538" spans="1:3" x14ac:dyDescent="0.25">
      <c r="A538" s="21"/>
      <c r="B538" s="21"/>
      <c r="C538" s="21"/>
    </row>
    <row r="539" spans="1:3" x14ac:dyDescent="0.25">
      <c r="A539" s="21"/>
      <c r="B539" s="21"/>
      <c r="C539" s="21"/>
    </row>
    <row r="540" spans="1:3" x14ac:dyDescent="0.25">
      <c r="A540" s="21"/>
      <c r="B540" s="21"/>
      <c r="C540" s="21"/>
    </row>
    <row r="541" spans="1:3" x14ac:dyDescent="0.25">
      <c r="A541" s="21"/>
      <c r="B541" s="21"/>
      <c r="C541" s="21"/>
    </row>
    <row r="542" spans="1:3" x14ac:dyDescent="0.25">
      <c r="A542" s="21"/>
      <c r="B542" s="21"/>
      <c r="C542" s="21"/>
    </row>
    <row r="543" spans="1:3" x14ac:dyDescent="0.25">
      <c r="A543" s="21"/>
      <c r="B543" s="21"/>
      <c r="C543" s="21"/>
    </row>
    <row r="544" spans="1:3" x14ac:dyDescent="0.25">
      <c r="A544" s="21"/>
      <c r="B544" s="21"/>
      <c r="C544" s="21"/>
    </row>
    <row r="545" spans="1:3" x14ac:dyDescent="0.25">
      <c r="A545" s="21"/>
      <c r="B545" s="21"/>
      <c r="C545" s="21"/>
    </row>
    <row r="546" spans="1:3" x14ac:dyDescent="0.25">
      <c r="A546" s="21"/>
      <c r="B546" s="21"/>
      <c r="C546" s="21"/>
    </row>
    <row r="547" spans="1:3" x14ac:dyDescent="0.25">
      <c r="A547" s="21"/>
      <c r="B547" s="21"/>
      <c r="C547" s="21"/>
    </row>
    <row r="548" spans="1:3" x14ac:dyDescent="0.25">
      <c r="A548" s="21"/>
      <c r="B548" s="21"/>
      <c r="C548" s="21"/>
    </row>
    <row r="549" spans="1:3" x14ac:dyDescent="0.25">
      <c r="A549" s="21"/>
      <c r="B549" s="21"/>
      <c r="C549" s="21"/>
    </row>
    <row r="550" spans="1:3" x14ac:dyDescent="0.25">
      <c r="A550" s="21"/>
      <c r="B550" s="21"/>
      <c r="C550" s="21"/>
    </row>
    <row r="551" spans="1:3" x14ac:dyDescent="0.25">
      <c r="A551" s="21"/>
      <c r="B551" s="21"/>
      <c r="C551" s="21"/>
    </row>
    <row r="552" spans="1:3" x14ac:dyDescent="0.25">
      <c r="A552" s="21"/>
      <c r="B552" s="21"/>
      <c r="C552" s="21"/>
    </row>
    <row r="553" spans="1:3" x14ac:dyDescent="0.25">
      <c r="A553" s="21"/>
      <c r="B553" s="21"/>
      <c r="C553" s="21"/>
    </row>
    <row r="554" spans="1:3" x14ac:dyDescent="0.25">
      <c r="A554" s="21"/>
      <c r="B554" s="21"/>
      <c r="C554" s="21"/>
    </row>
    <row r="555" spans="1:3" x14ac:dyDescent="0.25">
      <c r="A555" s="21"/>
      <c r="B555" s="21"/>
      <c r="C555" s="21"/>
    </row>
    <row r="556" spans="1:3" x14ac:dyDescent="0.25">
      <c r="A556" s="21"/>
      <c r="B556" s="21"/>
      <c r="C556" s="21"/>
    </row>
    <row r="557" spans="1:3" x14ac:dyDescent="0.25">
      <c r="A557" s="21"/>
      <c r="B557" s="21"/>
      <c r="C557" s="21"/>
    </row>
    <row r="558" spans="1:3" x14ac:dyDescent="0.25">
      <c r="A558" s="21"/>
      <c r="B558" s="21"/>
      <c r="C558" s="21"/>
    </row>
    <row r="559" spans="1:3" x14ac:dyDescent="0.25">
      <c r="A559" s="21"/>
      <c r="B559" s="21"/>
      <c r="C559" s="21"/>
    </row>
    <row r="560" spans="1:3" x14ac:dyDescent="0.25">
      <c r="A560" s="21"/>
      <c r="B560" s="21"/>
      <c r="C560" s="21"/>
    </row>
    <row r="561" spans="1:3" x14ac:dyDescent="0.25">
      <c r="A561" s="21"/>
      <c r="B561" s="21"/>
      <c r="C561" s="21"/>
    </row>
    <row r="562" spans="1:3" x14ac:dyDescent="0.25">
      <c r="A562" s="21"/>
      <c r="B562" s="21"/>
      <c r="C562" s="21"/>
    </row>
    <row r="563" spans="1:3" x14ac:dyDescent="0.25">
      <c r="A563" s="21"/>
      <c r="B563" s="21"/>
      <c r="C563" s="21"/>
    </row>
    <row r="564" spans="1:3" x14ac:dyDescent="0.25">
      <c r="A564" s="21"/>
      <c r="B564" s="21"/>
      <c r="C564" s="21"/>
    </row>
    <row r="565" spans="1:3" x14ac:dyDescent="0.25">
      <c r="A565" s="21"/>
      <c r="B565" s="21"/>
      <c r="C565" s="21"/>
    </row>
    <row r="566" spans="1:3" x14ac:dyDescent="0.25">
      <c r="A566" s="21"/>
      <c r="B566" s="21"/>
      <c r="C566" s="21"/>
    </row>
    <row r="567" spans="1:3" x14ac:dyDescent="0.25">
      <c r="A567" s="21"/>
      <c r="B567" s="21"/>
      <c r="C567" s="21"/>
    </row>
    <row r="568" spans="1:3" x14ac:dyDescent="0.25">
      <c r="A568" s="21"/>
      <c r="B568" s="21"/>
      <c r="C568" s="21"/>
    </row>
    <row r="569" spans="1:3" x14ac:dyDescent="0.25">
      <c r="A569" s="21"/>
      <c r="B569" s="21"/>
      <c r="C569" s="21"/>
    </row>
    <row r="570" spans="1:3" x14ac:dyDescent="0.25">
      <c r="A570" s="21"/>
      <c r="B570" s="21"/>
      <c r="C570" s="21"/>
    </row>
    <row r="571" spans="1:3" x14ac:dyDescent="0.25">
      <c r="A571" s="21"/>
      <c r="B571" s="21"/>
      <c r="C571" s="21"/>
    </row>
    <row r="572" spans="1:3" x14ac:dyDescent="0.25">
      <c r="A572" s="21"/>
      <c r="B572" s="21"/>
      <c r="C572" s="21"/>
    </row>
    <row r="573" spans="1:3" x14ac:dyDescent="0.25">
      <c r="A573" s="21"/>
      <c r="B573" s="21"/>
      <c r="C573" s="21"/>
    </row>
    <row r="574" spans="1:3" x14ac:dyDescent="0.25">
      <c r="A574" s="21"/>
      <c r="B574" s="21"/>
      <c r="C574" s="21"/>
    </row>
    <row r="575" spans="1:3" x14ac:dyDescent="0.25">
      <c r="A575" s="21"/>
      <c r="B575" s="21"/>
      <c r="C575" s="21"/>
    </row>
    <row r="576" spans="1:3" x14ac:dyDescent="0.25">
      <c r="A576" s="21"/>
      <c r="B576" s="21"/>
      <c r="C576" s="21"/>
    </row>
    <row r="577" spans="1:3" x14ac:dyDescent="0.25">
      <c r="A577" s="21"/>
      <c r="B577" s="21"/>
      <c r="C577" s="21"/>
    </row>
    <row r="578" spans="1:3" x14ac:dyDescent="0.25">
      <c r="A578" s="21"/>
      <c r="B578" s="21"/>
      <c r="C578" s="21"/>
    </row>
    <row r="579" spans="1:3" x14ac:dyDescent="0.25">
      <c r="A579" s="21"/>
      <c r="B579" s="21"/>
      <c r="C579" s="21"/>
    </row>
    <row r="580" spans="1:3" x14ac:dyDescent="0.25">
      <c r="A580" s="21"/>
      <c r="B580" s="21"/>
      <c r="C580" s="21"/>
    </row>
    <row r="581" spans="1:3" x14ac:dyDescent="0.25">
      <c r="A581" s="21"/>
      <c r="B581" s="21"/>
      <c r="C581" s="21"/>
    </row>
    <row r="582" spans="1:3" x14ac:dyDescent="0.25">
      <c r="A582" s="21"/>
      <c r="B582" s="21"/>
      <c r="C582" s="21"/>
    </row>
    <row r="583" spans="1:3" x14ac:dyDescent="0.25">
      <c r="A583" s="21"/>
      <c r="B583" s="21"/>
      <c r="C583" s="21"/>
    </row>
    <row r="584" spans="1:3" x14ac:dyDescent="0.25">
      <c r="A584" s="21"/>
      <c r="B584" s="21"/>
      <c r="C584" s="21"/>
    </row>
    <row r="585" spans="1:3" x14ac:dyDescent="0.25">
      <c r="A585" s="21"/>
      <c r="B585" s="21"/>
      <c r="C585" s="21"/>
    </row>
    <row r="586" spans="1:3" x14ac:dyDescent="0.25">
      <c r="A586" s="21"/>
      <c r="B586" s="21"/>
      <c r="C586" s="21"/>
    </row>
    <row r="587" spans="1:3" x14ac:dyDescent="0.25">
      <c r="A587" s="21"/>
      <c r="B587" s="21"/>
      <c r="C587" s="21"/>
    </row>
    <row r="588" spans="1:3" x14ac:dyDescent="0.25">
      <c r="A588" s="21"/>
      <c r="B588" s="21"/>
      <c r="C588" s="21"/>
    </row>
    <row r="589" spans="1:3" x14ac:dyDescent="0.25">
      <c r="A589" s="21"/>
      <c r="B589" s="21"/>
      <c r="C589" s="21"/>
    </row>
    <row r="590" spans="1:3" x14ac:dyDescent="0.25">
      <c r="A590" s="21"/>
      <c r="B590" s="21"/>
      <c r="C590" s="21"/>
    </row>
    <row r="591" spans="1:3" x14ac:dyDescent="0.25">
      <c r="A591" s="21"/>
      <c r="B591" s="21"/>
      <c r="C591" s="21"/>
    </row>
    <row r="592" spans="1:3" x14ac:dyDescent="0.25">
      <c r="A592" s="21"/>
      <c r="B592" s="21"/>
      <c r="C592" s="21"/>
    </row>
    <row r="593" spans="1:3" x14ac:dyDescent="0.25">
      <c r="A593" s="21"/>
      <c r="B593" s="21"/>
      <c r="C593" s="21"/>
    </row>
    <row r="594" spans="1:3" x14ac:dyDescent="0.25">
      <c r="A594" s="21"/>
      <c r="B594" s="21"/>
      <c r="C594" s="21"/>
    </row>
    <row r="595" spans="1:3" x14ac:dyDescent="0.25">
      <c r="A595" s="21"/>
      <c r="B595" s="21"/>
      <c r="C595" s="21"/>
    </row>
    <row r="596" spans="1:3" x14ac:dyDescent="0.25">
      <c r="A596" s="21"/>
      <c r="B596" s="21"/>
      <c r="C596" s="21"/>
    </row>
    <row r="597" spans="1:3" x14ac:dyDescent="0.25">
      <c r="A597" s="21"/>
      <c r="B597" s="21"/>
      <c r="C597" s="21"/>
    </row>
    <row r="598" spans="1:3" x14ac:dyDescent="0.25">
      <c r="A598" s="21"/>
      <c r="B598" s="21"/>
      <c r="C598" s="21"/>
    </row>
    <row r="599" spans="1:3" x14ac:dyDescent="0.25">
      <c r="A599" s="21"/>
      <c r="B599" s="21"/>
      <c r="C599" s="21"/>
    </row>
    <row r="600" spans="1:3" x14ac:dyDescent="0.25">
      <c r="A600" s="21"/>
      <c r="B600" s="21"/>
      <c r="C600" s="21"/>
    </row>
    <row r="601" spans="1:3" x14ac:dyDescent="0.25">
      <c r="A601" s="21"/>
      <c r="B601" s="21"/>
      <c r="C601" s="21"/>
    </row>
    <row r="602" spans="1:3" x14ac:dyDescent="0.25">
      <c r="A602" s="21"/>
      <c r="B602" s="21"/>
      <c r="C602" s="21"/>
    </row>
    <row r="603" spans="1:3" x14ac:dyDescent="0.25">
      <c r="A603" s="21"/>
      <c r="B603" s="21"/>
      <c r="C603" s="21"/>
    </row>
    <row r="604" spans="1:3" x14ac:dyDescent="0.25">
      <c r="A604" s="21"/>
      <c r="B604" s="21"/>
      <c r="C604" s="21"/>
    </row>
    <row r="605" spans="1:3" x14ac:dyDescent="0.25">
      <c r="A605" s="21"/>
      <c r="B605" s="21"/>
      <c r="C605" s="21"/>
    </row>
    <row r="606" spans="1:3" x14ac:dyDescent="0.25">
      <c r="A606" s="21"/>
      <c r="B606" s="21"/>
      <c r="C606" s="21"/>
    </row>
    <row r="607" spans="1:3" x14ac:dyDescent="0.25">
      <c r="A607" s="21"/>
      <c r="B607" s="21"/>
      <c r="C607" s="21"/>
    </row>
    <row r="608" spans="1:3" x14ac:dyDescent="0.25">
      <c r="A608" s="21"/>
      <c r="B608" s="21"/>
      <c r="C608" s="21"/>
    </row>
    <row r="609" spans="1:3" x14ac:dyDescent="0.25">
      <c r="A609" s="21"/>
      <c r="B609" s="21"/>
      <c r="C609" s="21"/>
    </row>
    <row r="610" spans="1:3" x14ac:dyDescent="0.25">
      <c r="A610" s="21"/>
      <c r="B610" s="21"/>
      <c r="C610" s="21"/>
    </row>
    <row r="611" spans="1:3" x14ac:dyDescent="0.25">
      <c r="A611" s="21"/>
      <c r="B611" s="21"/>
      <c r="C611" s="21"/>
    </row>
    <row r="612" spans="1:3" x14ac:dyDescent="0.25">
      <c r="A612" s="21"/>
      <c r="B612" s="21"/>
      <c r="C612" s="21"/>
    </row>
    <row r="613" spans="1:3" x14ac:dyDescent="0.25">
      <c r="A613" s="21"/>
      <c r="B613" s="21"/>
      <c r="C613" s="21"/>
    </row>
    <row r="614" spans="1:3" x14ac:dyDescent="0.25">
      <c r="A614" s="21"/>
      <c r="B614" s="21"/>
      <c r="C614" s="21"/>
    </row>
    <row r="615" spans="1:3" x14ac:dyDescent="0.25">
      <c r="A615" s="21"/>
      <c r="B615" s="21"/>
      <c r="C615" s="21"/>
    </row>
    <row r="616" spans="1:3" x14ac:dyDescent="0.25">
      <c r="A616" s="21"/>
      <c r="B616" s="21"/>
      <c r="C616" s="21"/>
    </row>
    <row r="617" spans="1:3" x14ac:dyDescent="0.25">
      <c r="A617" s="21"/>
      <c r="B617" s="21"/>
      <c r="C617" s="21"/>
    </row>
    <row r="618" spans="1:3" x14ac:dyDescent="0.25">
      <c r="A618" s="21"/>
      <c r="B618" s="21"/>
      <c r="C618" s="21"/>
    </row>
    <row r="619" spans="1:3" x14ac:dyDescent="0.25">
      <c r="A619" s="21"/>
      <c r="B619" s="21"/>
      <c r="C619" s="21"/>
    </row>
    <row r="620" spans="1:3" x14ac:dyDescent="0.25">
      <c r="A620" s="21"/>
      <c r="B620" s="21"/>
      <c r="C620" s="21"/>
    </row>
    <row r="621" spans="1:3" x14ac:dyDescent="0.25">
      <c r="A621" s="21"/>
      <c r="B621" s="21"/>
      <c r="C621" s="21"/>
    </row>
    <row r="622" spans="1:3" x14ac:dyDescent="0.25">
      <c r="A622" s="21"/>
      <c r="B622" s="21"/>
      <c r="C622" s="21"/>
    </row>
    <row r="623" spans="1:3" x14ac:dyDescent="0.25">
      <c r="A623" s="21"/>
      <c r="B623" s="21"/>
      <c r="C623" s="21"/>
    </row>
    <row r="624" spans="1:3" x14ac:dyDescent="0.25">
      <c r="A624" s="21"/>
      <c r="B624" s="21"/>
      <c r="C624" s="21"/>
    </row>
    <row r="625" spans="1:3" x14ac:dyDescent="0.25">
      <c r="A625" s="21"/>
      <c r="B625" s="21"/>
      <c r="C625" s="21"/>
    </row>
    <row r="626" spans="1:3" x14ac:dyDescent="0.25">
      <c r="A626" s="21"/>
      <c r="B626" s="21"/>
      <c r="C626" s="21"/>
    </row>
    <row r="627" spans="1:3" x14ac:dyDescent="0.25">
      <c r="A627" s="21"/>
      <c r="B627" s="21"/>
      <c r="C627" s="21"/>
    </row>
    <row r="628" spans="1:3" x14ac:dyDescent="0.25">
      <c r="A628" s="21"/>
      <c r="B628" s="21"/>
      <c r="C628" s="21"/>
    </row>
    <row r="629" spans="1:3" x14ac:dyDescent="0.25">
      <c r="A629" s="21"/>
      <c r="B629" s="21"/>
      <c r="C629" s="21"/>
    </row>
    <row r="630" spans="1:3" x14ac:dyDescent="0.25">
      <c r="A630" s="21"/>
      <c r="B630" s="21"/>
      <c r="C630" s="21"/>
    </row>
    <row r="631" spans="1:3" x14ac:dyDescent="0.25">
      <c r="A631" s="21"/>
      <c r="B631" s="21"/>
      <c r="C631" s="21"/>
    </row>
    <row r="632" spans="1:3" x14ac:dyDescent="0.25">
      <c r="A632" s="21"/>
      <c r="B632" s="21"/>
      <c r="C632" s="21"/>
    </row>
    <row r="633" spans="1:3" x14ac:dyDescent="0.25">
      <c r="A633" s="21"/>
      <c r="B633" s="21"/>
      <c r="C633" s="21"/>
    </row>
    <row r="634" spans="1:3" x14ac:dyDescent="0.25">
      <c r="A634" s="21"/>
      <c r="B634" s="21"/>
      <c r="C634" s="21"/>
    </row>
    <row r="635" spans="1:3" x14ac:dyDescent="0.25">
      <c r="A635" s="21"/>
      <c r="B635" s="21"/>
      <c r="C635" s="21"/>
    </row>
    <row r="636" spans="1:3" x14ac:dyDescent="0.25">
      <c r="A636" s="21"/>
      <c r="B636" s="21"/>
      <c r="C636" s="21"/>
    </row>
    <row r="637" spans="1:3" x14ac:dyDescent="0.25">
      <c r="A637" s="21"/>
      <c r="B637" s="21"/>
      <c r="C637" s="21"/>
    </row>
    <row r="638" spans="1:3" x14ac:dyDescent="0.25">
      <c r="A638" s="21"/>
      <c r="B638" s="21"/>
      <c r="C638" s="21"/>
    </row>
    <row r="639" spans="1:3" x14ac:dyDescent="0.25">
      <c r="A639" s="21"/>
      <c r="B639" s="21"/>
      <c r="C639" s="21"/>
    </row>
    <row r="640" spans="1:3" x14ac:dyDescent="0.25">
      <c r="A640" s="21"/>
      <c r="B640" s="21"/>
      <c r="C640" s="21"/>
    </row>
    <row r="641" spans="1:3" x14ac:dyDescent="0.25">
      <c r="A641" s="21"/>
      <c r="B641" s="21"/>
      <c r="C641" s="21"/>
    </row>
    <row r="642" spans="1:3" x14ac:dyDescent="0.25">
      <c r="A642" s="21"/>
      <c r="B642" s="21"/>
      <c r="C642" s="21"/>
    </row>
    <row r="643" spans="1:3" x14ac:dyDescent="0.25">
      <c r="A643" s="21"/>
      <c r="B643" s="21"/>
      <c r="C643" s="21"/>
    </row>
    <row r="644" spans="1:3" x14ac:dyDescent="0.25">
      <c r="A644" s="21"/>
      <c r="B644" s="21"/>
      <c r="C644" s="21"/>
    </row>
    <row r="645" spans="1:3" x14ac:dyDescent="0.25">
      <c r="A645" s="21"/>
      <c r="B645" s="21"/>
      <c r="C645" s="21"/>
    </row>
    <row r="646" spans="1:3" x14ac:dyDescent="0.25">
      <c r="A646" s="21"/>
      <c r="B646" s="21"/>
      <c r="C646" s="21"/>
    </row>
    <row r="647" spans="1:3" x14ac:dyDescent="0.25">
      <c r="A647" s="21"/>
      <c r="B647" s="21"/>
      <c r="C647" s="21"/>
    </row>
    <row r="648" spans="1:3" x14ac:dyDescent="0.25">
      <c r="A648" s="21"/>
      <c r="B648" s="21"/>
      <c r="C648" s="21"/>
    </row>
    <row r="649" spans="1:3" x14ac:dyDescent="0.25">
      <c r="A649" s="21"/>
      <c r="B649" s="21"/>
      <c r="C649" s="21"/>
    </row>
    <row r="650" spans="1:3" x14ac:dyDescent="0.25">
      <c r="A650" s="21"/>
      <c r="B650" s="21"/>
      <c r="C650" s="21"/>
    </row>
    <row r="651" spans="1:3" x14ac:dyDescent="0.25">
      <c r="A651" s="21"/>
      <c r="B651" s="21"/>
      <c r="C651" s="21"/>
    </row>
    <row r="652" spans="1:3" x14ac:dyDescent="0.25">
      <c r="A652" s="21"/>
      <c r="B652" s="21"/>
      <c r="C652" s="21"/>
    </row>
    <row r="653" spans="1:3" x14ac:dyDescent="0.25">
      <c r="A653" s="21"/>
      <c r="B653" s="21"/>
      <c r="C653" s="21"/>
    </row>
    <row r="654" spans="1:3" x14ac:dyDescent="0.25">
      <c r="A654" s="21"/>
      <c r="B654" s="21"/>
      <c r="C654" s="21"/>
    </row>
    <row r="655" spans="1:3" x14ac:dyDescent="0.25">
      <c r="A655" s="21"/>
      <c r="B655" s="21"/>
      <c r="C655" s="21"/>
    </row>
    <row r="656" spans="1:3" x14ac:dyDescent="0.25">
      <c r="A656" s="21"/>
      <c r="B656" s="21"/>
      <c r="C656" s="21"/>
    </row>
    <row r="657" spans="1:3" x14ac:dyDescent="0.25">
      <c r="A657" s="21"/>
      <c r="B657" s="21"/>
      <c r="C657" s="21"/>
    </row>
    <row r="658" spans="1:3" x14ac:dyDescent="0.25">
      <c r="A658" s="21"/>
      <c r="B658" s="21"/>
      <c r="C658" s="21"/>
    </row>
    <row r="659" spans="1:3" x14ac:dyDescent="0.25">
      <c r="A659" s="21"/>
      <c r="B659" s="21"/>
      <c r="C659" s="21"/>
    </row>
    <row r="660" spans="1:3" x14ac:dyDescent="0.25">
      <c r="A660" s="21"/>
      <c r="B660" s="21"/>
      <c r="C660" s="21"/>
    </row>
    <row r="661" spans="1:3" x14ac:dyDescent="0.25">
      <c r="A661" s="21"/>
      <c r="B661" s="21"/>
      <c r="C661" s="21"/>
    </row>
    <row r="662" spans="1:3" x14ac:dyDescent="0.25">
      <c r="A662" s="21"/>
      <c r="B662" s="21"/>
      <c r="C662" s="21"/>
    </row>
    <row r="663" spans="1:3" x14ac:dyDescent="0.25">
      <c r="A663" s="21"/>
      <c r="B663" s="21"/>
      <c r="C663" s="21"/>
    </row>
    <row r="664" spans="1:3" x14ac:dyDescent="0.25">
      <c r="A664" s="21"/>
      <c r="B664" s="21"/>
      <c r="C664" s="21"/>
    </row>
    <row r="665" spans="1:3" x14ac:dyDescent="0.25">
      <c r="A665" s="21"/>
      <c r="B665" s="21"/>
      <c r="C665" s="21"/>
    </row>
    <row r="666" spans="1:3" x14ac:dyDescent="0.25">
      <c r="A666" s="21"/>
      <c r="B666" s="21"/>
      <c r="C666" s="21"/>
    </row>
    <row r="667" spans="1:3" x14ac:dyDescent="0.25">
      <c r="A667" s="21"/>
      <c r="B667" s="21"/>
      <c r="C667" s="21"/>
    </row>
    <row r="668" spans="1:3" x14ac:dyDescent="0.25">
      <c r="A668" s="21"/>
      <c r="B668" s="21"/>
      <c r="C668" s="21"/>
    </row>
    <row r="669" spans="1:3" x14ac:dyDescent="0.25">
      <c r="A669" s="21"/>
      <c r="B669" s="21"/>
      <c r="C669" s="21"/>
    </row>
    <row r="670" spans="1:3" x14ac:dyDescent="0.25">
      <c r="A670" s="21"/>
      <c r="B670" s="21"/>
      <c r="C670" s="21"/>
    </row>
    <row r="671" spans="1:3" x14ac:dyDescent="0.25">
      <c r="A671" s="21"/>
      <c r="B671" s="21"/>
      <c r="C671" s="21"/>
    </row>
    <row r="672" spans="1:3" x14ac:dyDescent="0.25">
      <c r="A672" s="21"/>
      <c r="B672" s="21"/>
      <c r="C672" s="21"/>
    </row>
    <row r="673" spans="1:3" x14ac:dyDescent="0.25">
      <c r="A673" s="21"/>
      <c r="B673" s="21"/>
      <c r="C673" s="21"/>
    </row>
    <row r="674" spans="1:3" x14ac:dyDescent="0.25">
      <c r="A674" s="21"/>
      <c r="B674" s="21"/>
      <c r="C674" s="21"/>
    </row>
    <row r="675" spans="1:3" x14ac:dyDescent="0.25">
      <c r="A675" s="21"/>
      <c r="B675" s="21"/>
      <c r="C675" s="21"/>
    </row>
    <row r="676" spans="1:3" x14ac:dyDescent="0.25">
      <c r="A676" s="21"/>
      <c r="B676" s="21"/>
      <c r="C676" s="21"/>
    </row>
    <row r="677" spans="1:3" x14ac:dyDescent="0.25">
      <c r="A677" s="21"/>
      <c r="B677" s="21"/>
      <c r="C677" s="21"/>
    </row>
    <row r="678" spans="1:3" x14ac:dyDescent="0.25">
      <c r="A678" s="21"/>
      <c r="B678" s="21"/>
      <c r="C678" s="21"/>
    </row>
    <row r="679" spans="1:3" x14ac:dyDescent="0.25">
      <c r="A679" s="21"/>
      <c r="B679" s="21"/>
      <c r="C679" s="21"/>
    </row>
    <row r="680" spans="1:3" x14ac:dyDescent="0.25">
      <c r="A680" s="21"/>
      <c r="B680" s="21"/>
      <c r="C680" s="21"/>
    </row>
    <row r="681" spans="1:3" x14ac:dyDescent="0.25">
      <c r="A681" s="21"/>
      <c r="B681" s="21"/>
      <c r="C681" s="21"/>
    </row>
    <row r="682" spans="1:3" x14ac:dyDescent="0.25">
      <c r="A682" s="21"/>
      <c r="B682" s="21"/>
      <c r="C682" s="21"/>
    </row>
    <row r="683" spans="1:3" x14ac:dyDescent="0.25">
      <c r="A683" s="21"/>
      <c r="B683" s="21"/>
      <c r="C683" s="21"/>
    </row>
    <row r="684" spans="1:3" x14ac:dyDescent="0.25">
      <c r="A684" s="21"/>
      <c r="B684" s="21"/>
      <c r="C684" s="21"/>
    </row>
    <row r="685" spans="1:3" x14ac:dyDescent="0.25">
      <c r="A685" s="21"/>
      <c r="B685" s="21"/>
      <c r="C685" s="21"/>
    </row>
    <row r="686" spans="1:3" x14ac:dyDescent="0.25">
      <c r="A686" s="21"/>
      <c r="B686" s="21"/>
      <c r="C686" s="21"/>
    </row>
    <row r="687" spans="1:3" x14ac:dyDescent="0.25">
      <c r="A687" s="21"/>
      <c r="B687" s="21"/>
      <c r="C687" s="21"/>
    </row>
    <row r="688" spans="1:3" x14ac:dyDescent="0.25">
      <c r="A688" s="21"/>
      <c r="B688" s="21"/>
      <c r="C688" s="21"/>
    </row>
    <row r="689" spans="1:3" x14ac:dyDescent="0.25">
      <c r="A689" s="21"/>
      <c r="B689" s="21"/>
      <c r="C689" s="21"/>
    </row>
    <row r="690" spans="1:3" x14ac:dyDescent="0.25">
      <c r="A690" s="21"/>
      <c r="B690" s="21"/>
      <c r="C690" s="21"/>
    </row>
    <row r="691" spans="1:3" x14ac:dyDescent="0.25">
      <c r="A691" s="21"/>
      <c r="B691" s="21"/>
      <c r="C691" s="21"/>
    </row>
    <row r="692" spans="1:3" x14ac:dyDescent="0.25">
      <c r="A692" s="21"/>
      <c r="B692" s="21"/>
      <c r="C692" s="21"/>
    </row>
    <row r="693" spans="1:3" x14ac:dyDescent="0.25">
      <c r="A693" s="21"/>
      <c r="B693" s="21"/>
      <c r="C693" s="21"/>
    </row>
    <row r="694" spans="1:3" x14ac:dyDescent="0.25">
      <c r="A694" s="21"/>
      <c r="B694" s="21"/>
      <c r="C694" s="21"/>
    </row>
    <row r="695" spans="1:3" x14ac:dyDescent="0.25">
      <c r="A695" s="21"/>
      <c r="B695" s="21"/>
      <c r="C695" s="21"/>
    </row>
    <row r="696" spans="1:3" x14ac:dyDescent="0.25">
      <c r="A696" s="21"/>
      <c r="B696" s="21"/>
      <c r="C696" s="21"/>
    </row>
    <row r="697" spans="1:3" x14ac:dyDescent="0.25">
      <c r="A697" s="21"/>
      <c r="B697" s="21"/>
      <c r="C697" s="21"/>
    </row>
    <row r="698" spans="1:3" x14ac:dyDescent="0.25">
      <c r="A698" s="21"/>
      <c r="B698" s="21"/>
      <c r="C698" s="21"/>
    </row>
    <row r="699" spans="1:3" x14ac:dyDescent="0.25">
      <c r="A699" s="21"/>
      <c r="B699" s="21"/>
      <c r="C699" s="21"/>
    </row>
    <row r="700" spans="1:3" x14ac:dyDescent="0.25">
      <c r="A700" s="21"/>
      <c r="B700" s="21"/>
      <c r="C700" s="21"/>
    </row>
    <row r="701" spans="1:3" x14ac:dyDescent="0.25">
      <c r="A701" s="21"/>
      <c r="B701" s="21"/>
      <c r="C701" s="21"/>
    </row>
    <row r="702" spans="1:3" x14ac:dyDescent="0.25">
      <c r="A702" s="21"/>
      <c r="B702" s="21"/>
      <c r="C702" s="21"/>
    </row>
    <row r="703" spans="1:3" x14ac:dyDescent="0.25">
      <c r="A703" s="21"/>
      <c r="B703" s="21"/>
      <c r="C703" s="21"/>
    </row>
    <row r="704" spans="1:3" x14ac:dyDescent="0.25">
      <c r="A704" s="21"/>
      <c r="B704" s="21"/>
      <c r="C704" s="21"/>
    </row>
    <row r="705" spans="1:3" x14ac:dyDescent="0.25">
      <c r="A705" s="21"/>
      <c r="B705" s="21"/>
      <c r="C705" s="21"/>
    </row>
    <row r="706" spans="1:3" x14ac:dyDescent="0.25">
      <c r="A706" s="21"/>
      <c r="B706" s="21"/>
      <c r="C706" s="21"/>
    </row>
    <row r="707" spans="1:3" x14ac:dyDescent="0.25">
      <c r="A707" s="21"/>
      <c r="B707" s="21"/>
      <c r="C707" s="21"/>
    </row>
    <row r="708" spans="1:3" x14ac:dyDescent="0.25">
      <c r="A708" s="21"/>
      <c r="B708" s="21"/>
      <c r="C708" s="21"/>
    </row>
    <row r="709" spans="1:3" x14ac:dyDescent="0.25">
      <c r="A709" s="21"/>
      <c r="B709" s="21"/>
      <c r="C709" s="21"/>
    </row>
    <row r="710" spans="1:3" x14ac:dyDescent="0.25">
      <c r="A710" s="21"/>
      <c r="B710" s="21"/>
      <c r="C710" s="21"/>
    </row>
    <row r="711" spans="1:3" x14ac:dyDescent="0.25">
      <c r="A711" s="21"/>
      <c r="B711" s="21"/>
      <c r="C711" s="21"/>
    </row>
    <row r="712" spans="1:3" x14ac:dyDescent="0.25">
      <c r="A712" s="21"/>
      <c r="B712" s="21"/>
      <c r="C712" s="21"/>
    </row>
    <row r="713" spans="1:3" x14ac:dyDescent="0.25">
      <c r="A713" s="21"/>
      <c r="B713" s="21"/>
      <c r="C713" s="21"/>
    </row>
    <row r="714" spans="1:3" x14ac:dyDescent="0.25">
      <c r="A714" s="21"/>
      <c r="B714" s="21"/>
      <c r="C714" s="21"/>
    </row>
    <row r="715" spans="1:3" x14ac:dyDescent="0.25">
      <c r="A715" s="21"/>
      <c r="B715" s="21"/>
      <c r="C715" s="21"/>
    </row>
    <row r="716" spans="1:3" x14ac:dyDescent="0.25">
      <c r="A716" s="21"/>
      <c r="B716" s="21"/>
      <c r="C716" s="21"/>
    </row>
    <row r="717" spans="1:3" x14ac:dyDescent="0.25">
      <c r="A717" s="21"/>
      <c r="B717" s="21"/>
      <c r="C717" s="21"/>
    </row>
    <row r="718" spans="1:3" x14ac:dyDescent="0.25">
      <c r="A718" s="21"/>
      <c r="B718" s="21"/>
      <c r="C718" s="21"/>
    </row>
    <row r="719" spans="1:3" x14ac:dyDescent="0.25">
      <c r="A719" s="21"/>
      <c r="B719" s="21"/>
      <c r="C719" s="21"/>
    </row>
    <row r="720" spans="1:3" x14ac:dyDescent="0.25">
      <c r="A720" s="21"/>
      <c r="B720" s="21"/>
      <c r="C720" s="21"/>
    </row>
    <row r="721" spans="1:3" x14ac:dyDescent="0.25">
      <c r="A721" s="21"/>
      <c r="B721" s="21"/>
      <c r="C721" s="21"/>
    </row>
    <row r="722" spans="1:3" x14ac:dyDescent="0.25">
      <c r="A722" s="21"/>
      <c r="B722" s="21"/>
      <c r="C722" s="21"/>
    </row>
    <row r="723" spans="1:3" x14ac:dyDescent="0.25">
      <c r="A723" s="21"/>
      <c r="B723" s="21"/>
      <c r="C723" s="21"/>
    </row>
    <row r="724" spans="1:3" x14ac:dyDescent="0.25">
      <c r="A724" s="21"/>
      <c r="B724" s="21"/>
      <c r="C724" s="21"/>
    </row>
    <row r="725" spans="1:3" x14ac:dyDescent="0.25">
      <c r="A725" s="21"/>
      <c r="B725" s="21"/>
      <c r="C725" s="21"/>
    </row>
    <row r="726" spans="1:3" x14ac:dyDescent="0.25">
      <c r="A726" s="21"/>
      <c r="B726" s="21"/>
      <c r="C726" s="21"/>
    </row>
    <row r="727" spans="1:3" x14ac:dyDescent="0.25">
      <c r="A727" s="21"/>
      <c r="B727" s="21"/>
      <c r="C727" s="21"/>
    </row>
    <row r="728" spans="1:3" x14ac:dyDescent="0.25">
      <c r="A728" s="21"/>
      <c r="B728" s="21"/>
      <c r="C728" s="21"/>
    </row>
    <row r="729" spans="1:3" x14ac:dyDescent="0.25">
      <c r="A729" s="21"/>
      <c r="B729" s="21"/>
      <c r="C729" s="21"/>
    </row>
    <row r="730" spans="1:3" x14ac:dyDescent="0.25">
      <c r="A730" s="21"/>
      <c r="B730" s="21"/>
      <c r="C730" s="21"/>
    </row>
    <row r="731" spans="1:3" x14ac:dyDescent="0.25">
      <c r="A731" s="21"/>
      <c r="B731" s="21"/>
      <c r="C731" s="21"/>
    </row>
    <row r="732" spans="1:3" x14ac:dyDescent="0.25">
      <c r="A732" s="21"/>
      <c r="B732" s="21"/>
      <c r="C732" s="21"/>
    </row>
    <row r="733" spans="1:3" x14ac:dyDescent="0.25">
      <c r="A733" s="21"/>
      <c r="B733" s="21"/>
      <c r="C733" s="21"/>
    </row>
    <row r="734" spans="1:3" x14ac:dyDescent="0.25">
      <c r="A734" s="21"/>
      <c r="B734" s="21"/>
      <c r="C734" s="21"/>
    </row>
    <row r="735" spans="1:3" x14ac:dyDescent="0.25">
      <c r="A735" s="21"/>
      <c r="B735" s="21"/>
      <c r="C735" s="21"/>
    </row>
    <row r="736" spans="1:3" x14ac:dyDescent="0.25">
      <c r="A736" s="21"/>
      <c r="B736" s="21"/>
      <c r="C736" s="21"/>
    </row>
    <row r="737" spans="1:3" x14ac:dyDescent="0.25">
      <c r="A737" s="21"/>
      <c r="B737" s="21"/>
      <c r="C737" s="21"/>
    </row>
    <row r="738" spans="1:3" x14ac:dyDescent="0.25">
      <c r="A738" s="21"/>
      <c r="B738" s="21"/>
      <c r="C738" s="21"/>
    </row>
    <row r="739" spans="1:3" x14ac:dyDescent="0.25">
      <c r="A739" s="21"/>
      <c r="B739" s="21"/>
      <c r="C739" s="21"/>
    </row>
    <row r="740" spans="1:3" x14ac:dyDescent="0.25">
      <c r="A740" s="21"/>
      <c r="B740" s="21"/>
      <c r="C740" s="21"/>
    </row>
    <row r="741" spans="1:3" x14ac:dyDescent="0.25">
      <c r="A741" s="21"/>
      <c r="B741" s="21"/>
      <c r="C741" s="21"/>
    </row>
    <row r="742" spans="1:3" x14ac:dyDescent="0.25">
      <c r="A742" s="21"/>
      <c r="B742" s="21"/>
      <c r="C742" s="21"/>
    </row>
    <row r="743" spans="1:3" x14ac:dyDescent="0.25">
      <c r="A743" s="21"/>
      <c r="B743" s="21"/>
      <c r="C743" s="21"/>
    </row>
    <row r="744" spans="1:3" x14ac:dyDescent="0.25">
      <c r="A744" s="21"/>
      <c r="B744" s="21"/>
      <c r="C744" s="21"/>
    </row>
    <row r="745" spans="1:3" x14ac:dyDescent="0.25">
      <c r="A745" s="21"/>
      <c r="B745" s="21"/>
      <c r="C745" s="21"/>
    </row>
    <row r="746" spans="1:3" x14ac:dyDescent="0.25">
      <c r="A746" s="21"/>
      <c r="B746" s="21"/>
      <c r="C746" s="21"/>
    </row>
    <row r="747" spans="1:3" x14ac:dyDescent="0.25">
      <c r="A747" s="21"/>
      <c r="B747" s="21"/>
      <c r="C747" s="21"/>
    </row>
    <row r="748" spans="1:3" x14ac:dyDescent="0.25">
      <c r="A748" s="21"/>
      <c r="B748" s="21"/>
      <c r="C748" s="21"/>
    </row>
    <row r="749" spans="1:3" x14ac:dyDescent="0.25">
      <c r="A749" s="21"/>
      <c r="B749" s="21"/>
      <c r="C749" s="21"/>
    </row>
    <row r="750" spans="1:3" x14ac:dyDescent="0.25">
      <c r="A750" s="21"/>
      <c r="B750" s="21"/>
      <c r="C750" s="21"/>
    </row>
    <row r="751" spans="1:3" x14ac:dyDescent="0.25">
      <c r="A751" s="21"/>
      <c r="B751" s="21"/>
      <c r="C751" s="21"/>
    </row>
    <row r="752" spans="1:3" x14ac:dyDescent="0.25">
      <c r="A752" s="21"/>
      <c r="B752" s="21"/>
      <c r="C752" s="21"/>
    </row>
    <row r="753" spans="1:3" x14ac:dyDescent="0.25">
      <c r="A753" s="21"/>
      <c r="B753" s="21"/>
      <c r="C753" s="21"/>
    </row>
    <row r="754" spans="1:3" x14ac:dyDescent="0.25">
      <c r="A754" s="21"/>
      <c r="B754" s="21"/>
      <c r="C754" s="21"/>
    </row>
    <row r="755" spans="1:3" x14ac:dyDescent="0.25">
      <c r="A755" s="21"/>
      <c r="B755" s="21"/>
      <c r="C755" s="21"/>
    </row>
    <row r="756" spans="1:3" x14ac:dyDescent="0.25">
      <c r="A756" s="21"/>
      <c r="B756" s="21"/>
      <c r="C756" s="21"/>
    </row>
    <row r="757" spans="1:3" x14ac:dyDescent="0.25">
      <c r="A757" s="21"/>
      <c r="B757" s="21"/>
      <c r="C757" s="21"/>
    </row>
    <row r="758" spans="1:3" x14ac:dyDescent="0.25">
      <c r="A758" s="21"/>
      <c r="B758" s="21"/>
      <c r="C758" s="21"/>
    </row>
    <row r="759" spans="1:3" x14ac:dyDescent="0.25">
      <c r="A759" s="21"/>
      <c r="B759" s="21"/>
      <c r="C759" s="21"/>
    </row>
    <row r="760" spans="1:3" x14ac:dyDescent="0.25">
      <c r="A760" s="21"/>
      <c r="B760" s="21"/>
      <c r="C760" s="21"/>
    </row>
    <row r="761" spans="1:3" x14ac:dyDescent="0.25">
      <c r="A761" s="21"/>
      <c r="B761" s="21"/>
      <c r="C761" s="21"/>
    </row>
    <row r="762" spans="1:3" x14ac:dyDescent="0.25">
      <c r="A762" s="21"/>
      <c r="B762" s="21"/>
      <c r="C762" s="21"/>
    </row>
    <row r="763" spans="1:3" x14ac:dyDescent="0.25">
      <c r="A763" s="21"/>
      <c r="B763" s="21"/>
      <c r="C763" s="21"/>
    </row>
    <row r="764" spans="1:3" x14ac:dyDescent="0.25">
      <c r="A764" s="21"/>
      <c r="B764" s="21"/>
      <c r="C764" s="21"/>
    </row>
    <row r="765" spans="1:3" x14ac:dyDescent="0.25">
      <c r="A765" s="21"/>
      <c r="B765" s="21"/>
      <c r="C765" s="21"/>
    </row>
    <row r="766" spans="1:3" x14ac:dyDescent="0.25">
      <c r="A766" s="21"/>
      <c r="B766" s="21"/>
      <c r="C766" s="21"/>
    </row>
    <row r="767" spans="1:3" x14ac:dyDescent="0.25">
      <c r="A767" s="21"/>
      <c r="B767" s="21"/>
      <c r="C767" s="21"/>
    </row>
    <row r="768" spans="1:3" x14ac:dyDescent="0.25">
      <c r="A768" s="21"/>
      <c r="B768" s="21"/>
      <c r="C768" s="21"/>
    </row>
    <row r="769" spans="1:3" x14ac:dyDescent="0.25">
      <c r="A769" s="21"/>
      <c r="B769" s="21"/>
      <c r="C769" s="21"/>
    </row>
    <row r="770" spans="1:3" x14ac:dyDescent="0.25">
      <c r="A770" s="21"/>
      <c r="B770" s="21"/>
      <c r="C770" s="21"/>
    </row>
    <row r="771" spans="1:3" x14ac:dyDescent="0.25">
      <c r="A771" s="21"/>
      <c r="B771" s="21"/>
      <c r="C771" s="21"/>
    </row>
    <row r="772" spans="1:3" x14ac:dyDescent="0.25">
      <c r="A772" s="21"/>
      <c r="B772" s="21"/>
      <c r="C772" s="21"/>
    </row>
    <row r="773" spans="1:3" x14ac:dyDescent="0.25">
      <c r="A773" s="21"/>
      <c r="B773" s="21"/>
      <c r="C773" s="21"/>
    </row>
    <row r="774" spans="1:3" x14ac:dyDescent="0.25">
      <c r="A774" s="21"/>
      <c r="B774" s="21"/>
      <c r="C774" s="21"/>
    </row>
    <row r="775" spans="1:3" x14ac:dyDescent="0.25">
      <c r="A775" s="21"/>
      <c r="B775" s="21"/>
      <c r="C775" s="21"/>
    </row>
    <row r="776" spans="1:3" x14ac:dyDescent="0.25">
      <c r="A776" s="21"/>
      <c r="B776" s="21"/>
      <c r="C776" s="21"/>
    </row>
    <row r="777" spans="1:3" x14ac:dyDescent="0.25">
      <c r="A777" s="21"/>
      <c r="B777" s="21"/>
      <c r="C777" s="21"/>
    </row>
    <row r="778" spans="1:3" x14ac:dyDescent="0.25">
      <c r="A778" s="21"/>
      <c r="B778" s="21"/>
      <c r="C778" s="21"/>
    </row>
    <row r="779" spans="1:3" x14ac:dyDescent="0.25">
      <c r="A779" s="21"/>
      <c r="B779" s="21"/>
      <c r="C779" s="21"/>
    </row>
    <row r="780" spans="1:3" x14ac:dyDescent="0.25">
      <c r="A780" s="21"/>
      <c r="B780" s="21"/>
      <c r="C780" s="21"/>
    </row>
    <row r="781" spans="1:3" x14ac:dyDescent="0.25">
      <c r="A781" s="21"/>
      <c r="B781" s="21"/>
      <c r="C781" s="21"/>
    </row>
    <row r="782" spans="1:3" x14ac:dyDescent="0.25">
      <c r="A782" s="21"/>
      <c r="B782" s="21"/>
      <c r="C782" s="21"/>
    </row>
    <row r="783" spans="1:3" x14ac:dyDescent="0.25">
      <c r="A783" s="21"/>
      <c r="B783" s="21"/>
      <c r="C783" s="21"/>
    </row>
    <row r="784" spans="1:3" x14ac:dyDescent="0.25">
      <c r="A784" s="21"/>
      <c r="B784" s="21"/>
      <c r="C784" s="21"/>
    </row>
    <row r="785" spans="1:3" x14ac:dyDescent="0.25">
      <c r="A785" s="21"/>
      <c r="B785" s="21"/>
      <c r="C785" s="21"/>
    </row>
    <row r="786" spans="1:3" x14ac:dyDescent="0.25">
      <c r="A786" s="21"/>
      <c r="B786" s="21"/>
      <c r="C786" s="21"/>
    </row>
    <row r="787" spans="1:3" x14ac:dyDescent="0.25">
      <c r="A787" s="21"/>
      <c r="B787" s="21"/>
      <c r="C787" s="21"/>
    </row>
    <row r="788" spans="1:3" x14ac:dyDescent="0.25">
      <c r="A788" s="21"/>
      <c r="B788" s="21"/>
      <c r="C788" s="21"/>
    </row>
    <row r="789" spans="1:3" x14ac:dyDescent="0.25">
      <c r="A789" s="21"/>
      <c r="B789" s="21"/>
      <c r="C789" s="21"/>
    </row>
    <row r="790" spans="1:3" x14ac:dyDescent="0.25">
      <c r="A790" s="21"/>
      <c r="B790" s="21"/>
      <c r="C790" s="21"/>
    </row>
    <row r="791" spans="1:3" x14ac:dyDescent="0.25">
      <c r="A791" s="21"/>
      <c r="B791" s="21"/>
      <c r="C791" s="21"/>
    </row>
    <row r="792" spans="1:3" x14ac:dyDescent="0.25">
      <c r="A792" s="21"/>
      <c r="B792" s="21"/>
      <c r="C792" s="21"/>
    </row>
    <row r="793" spans="1:3" x14ac:dyDescent="0.25">
      <c r="A793" s="21"/>
      <c r="B793" s="21"/>
      <c r="C793" s="21"/>
    </row>
    <row r="794" spans="1:3" x14ac:dyDescent="0.25">
      <c r="A794" s="21"/>
      <c r="B794" s="21"/>
      <c r="C794" s="21"/>
    </row>
    <row r="795" spans="1:3" x14ac:dyDescent="0.25">
      <c r="A795" s="21"/>
      <c r="B795" s="21"/>
      <c r="C795" s="21"/>
    </row>
    <row r="796" spans="1:3" x14ac:dyDescent="0.25">
      <c r="A796" s="21"/>
      <c r="B796" s="21"/>
      <c r="C796" s="21"/>
    </row>
    <row r="797" spans="1:3" x14ac:dyDescent="0.25">
      <c r="A797" s="21"/>
      <c r="B797" s="21"/>
      <c r="C797" s="21"/>
    </row>
    <row r="798" spans="1:3" x14ac:dyDescent="0.25">
      <c r="A798" s="21"/>
      <c r="B798" s="21"/>
      <c r="C798" s="21"/>
    </row>
    <row r="799" spans="1:3" x14ac:dyDescent="0.25">
      <c r="A799" s="21"/>
      <c r="B799" s="21"/>
      <c r="C799" s="21"/>
    </row>
    <row r="800" spans="1:3" x14ac:dyDescent="0.25">
      <c r="A800" s="21"/>
      <c r="B800" s="21"/>
      <c r="C800" s="21"/>
    </row>
    <row r="801" spans="1:3" x14ac:dyDescent="0.25">
      <c r="A801" s="21"/>
      <c r="B801" s="21"/>
      <c r="C801" s="21"/>
    </row>
    <row r="802" spans="1:3" x14ac:dyDescent="0.25">
      <c r="A802" s="21"/>
      <c r="B802" s="21"/>
      <c r="C802" s="21"/>
    </row>
    <row r="803" spans="1:3" x14ac:dyDescent="0.25">
      <c r="A803" s="21"/>
      <c r="B803" s="21"/>
      <c r="C803" s="21"/>
    </row>
    <row r="804" spans="1:3" x14ac:dyDescent="0.25">
      <c r="A804" s="21"/>
      <c r="B804" s="21"/>
      <c r="C804" s="21"/>
    </row>
    <row r="805" spans="1:3" x14ac:dyDescent="0.25">
      <c r="A805" s="21"/>
      <c r="B805" s="21"/>
      <c r="C805" s="21"/>
    </row>
    <row r="806" spans="1:3" x14ac:dyDescent="0.25">
      <c r="A806" s="21"/>
      <c r="B806" s="21"/>
      <c r="C806" s="21"/>
    </row>
    <row r="807" spans="1:3" x14ac:dyDescent="0.25">
      <c r="A807" s="21"/>
      <c r="B807" s="21"/>
      <c r="C807" s="21"/>
    </row>
    <row r="808" spans="1:3" x14ac:dyDescent="0.25">
      <c r="A808" s="21"/>
      <c r="B808" s="21"/>
      <c r="C808" s="21"/>
    </row>
    <row r="809" spans="1:3" x14ac:dyDescent="0.25">
      <c r="A809" s="21"/>
      <c r="B809" s="21"/>
      <c r="C809" s="21"/>
    </row>
    <row r="810" spans="1:3" x14ac:dyDescent="0.25">
      <c r="A810" s="21"/>
      <c r="B810" s="21"/>
      <c r="C810" s="21"/>
    </row>
    <row r="811" spans="1:3" x14ac:dyDescent="0.25">
      <c r="A811" s="21"/>
      <c r="B811" s="21"/>
      <c r="C811" s="21"/>
    </row>
    <row r="812" spans="1:3" x14ac:dyDescent="0.25">
      <c r="A812" s="21"/>
      <c r="B812" s="21"/>
      <c r="C812" s="21"/>
    </row>
    <row r="813" spans="1:3" x14ac:dyDescent="0.25">
      <c r="A813" s="21"/>
      <c r="B813" s="21"/>
      <c r="C813" s="21"/>
    </row>
    <row r="814" spans="1:3" x14ac:dyDescent="0.25">
      <c r="A814" s="21"/>
      <c r="B814" s="21"/>
      <c r="C814" s="21"/>
    </row>
    <row r="815" spans="1:3" x14ac:dyDescent="0.25">
      <c r="A815" s="21"/>
      <c r="B815" s="21"/>
      <c r="C815" s="21"/>
    </row>
    <row r="816" spans="1:3" x14ac:dyDescent="0.25">
      <c r="A816" s="21"/>
      <c r="B816" s="21"/>
      <c r="C816" s="21"/>
    </row>
    <row r="817" spans="1:3" x14ac:dyDescent="0.25">
      <c r="A817" s="21"/>
      <c r="B817" s="21"/>
      <c r="C817" s="21"/>
    </row>
    <row r="818" spans="1:3" x14ac:dyDescent="0.25">
      <c r="A818" s="21"/>
      <c r="B818" s="21"/>
      <c r="C818" s="21"/>
    </row>
    <row r="819" spans="1:3" x14ac:dyDescent="0.25">
      <c r="A819" s="21"/>
      <c r="B819" s="21"/>
      <c r="C819" s="21"/>
    </row>
    <row r="820" spans="1:3" x14ac:dyDescent="0.25">
      <c r="A820" s="21"/>
      <c r="B820" s="21"/>
      <c r="C820" s="21"/>
    </row>
    <row r="821" spans="1:3" x14ac:dyDescent="0.25">
      <c r="A821" s="21"/>
      <c r="B821" s="21"/>
      <c r="C821" s="21"/>
    </row>
    <row r="822" spans="1:3" x14ac:dyDescent="0.25">
      <c r="A822" s="21"/>
      <c r="B822" s="21"/>
      <c r="C822" s="21"/>
    </row>
    <row r="823" spans="1:3" x14ac:dyDescent="0.25">
      <c r="A823" s="21"/>
      <c r="B823" s="21"/>
      <c r="C823" s="21"/>
    </row>
    <row r="824" spans="1:3" x14ac:dyDescent="0.25">
      <c r="A824" s="21"/>
      <c r="B824" s="21"/>
      <c r="C824" s="21"/>
    </row>
    <row r="825" spans="1:3" x14ac:dyDescent="0.25">
      <c r="A825" s="21"/>
      <c r="B825" s="21"/>
      <c r="C825" s="21"/>
    </row>
    <row r="826" spans="1:3" x14ac:dyDescent="0.25">
      <c r="A826" s="21"/>
      <c r="B826" s="21"/>
      <c r="C826" s="21"/>
    </row>
    <row r="827" spans="1:3" x14ac:dyDescent="0.25">
      <c r="A827" s="21"/>
      <c r="B827" s="21"/>
      <c r="C827" s="21"/>
    </row>
    <row r="828" spans="1:3" x14ac:dyDescent="0.25">
      <c r="A828" s="21"/>
      <c r="B828" s="21"/>
      <c r="C828" s="21"/>
    </row>
    <row r="829" spans="1:3" x14ac:dyDescent="0.25">
      <c r="A829" s="21"/>
      <c r="B829" s="21"/>
      <c r="C829" s="21"/>
    </row>
    <row r="830" spans="1:3" x14ac:dyDescent="0.25">
      <c r="A830" s="21"/>
      <c r="B830" s="21"/>
      <c r="C830" s="21"/>
    </row>
    <row r="831" spans="1:3" x14ac:dyDescent="0.25">
      <c r="A831" s="21"/>
      <c r="B831" s="21"/>
      <c r="C831" s="21"/>
    </row>
    <row r="832" spans="1:3" x14ac:dyDescent="0.25">
      <c r="A832" s="21"/>
      <c r="B832" s="21"/>
      <c r="C832" s="21"/>
    </row>
    <row r="833" spans="1:3" x14ac:dyDescent="0.25">
      <c r="A833" s="21"/>
      <c r="B833" s="21"/>
      <c r="C833" s="21"/>
    </row>
    <row r="834" spans="1:3" x14ac:dyDescent="0.25">
      <c r="A834" s="21"/>
      <c r="B834" s="21"/>
      <c r="C834" s="21"/>
    </row>
    <row r="835" spans="1:3" x14ac:dyDescent="0.25">
      <c r="A835" s="21"/>
      <c r="B835" s="21"/>
      <c r="C835" s="21"/>
    </row>
    <row r="836" spans="1:3" x14ac:dyDescent="0.25">
      <c r="A836" s="21"/>
      <c r="B836" s="21"/>
      <c r="C836" s="21"/>
    </row>
    <row r="837" spans="1:3" x14ac:dyDescent="0.25">
      <c r="A837" s="21"/>
      <c r="B837" s="21"/>
      <c r="C837" s="21"/>
    </row>
    <row r="838" spans="1:3" x14ac:dyDescent="0.25">
      <c r="A838" s="21"/>
      <c r="B838" s="21"/>
      <c r="C838" s="21"/>
    </row>
    <row r="839" spans="1:3" x14ac:dyDescent="0.25">
      <c r="A839" s="21"/>
      <c r="B839" s="21"/>
      <c r="C839" s="21"/>
    </row>
    <row r="840" spans="1:3" x14ac:dyDescent="0.25">
      <c r="A840" s="21"/>
      <c r="B840" s="21"/>
      <c r="C840" s="21"/>
    </row>
    <row r="841" spans="1:3" x14ac:dyDescent="0.25">
      <c r="A841" s="21"/>
      <c r="B841" s="21"/>
      <c r="C841" s="21"/>
    </row>
    <row r="842" spans="1:3" x14ac:dyDescent="0.25">
      <c r="A842" s="21"/>
      <c r="B842" s="21"/>
      <c r="C842" s="21"/>
    </row>
    <row r="843" spans="1:3" x14ac:dyDescent="0.25">
      <c r="A843" s="21"/>
      <c r="B843" s="21"/>
      <c r="C843" s="21"/>
    </row>
    <row r="844" spans="1:3" x14ac:dyDescent="0.25">
      <c r="A844" s="21"/>
      <c r="B844" s="21"/>
      <c r="C844" s="21"/>
    </row>
    <row r="845" spans="1:3" x14ac:dyDescent="0.25">
      <c r="A845" s="21"/>
      <c r="B845" s="21"/>
      <c r="C845" s="21"/>
    </row>
    <row r="846" spans="1:3" x14ac:dyDescent="0.25">
      <c r="A846" s="21"/>
      <c r="B846" s="21"/>
      <c r="C846" s="21"/>
    </row>
    <row r="847" spans="1:3" x14ac:dyDescent="0.25">
      <c r="A847" s="21"/>
      <c r="B847" s="21"/>
      <c r="C847" s="21"/>
    </row>
    <row r="848" spans="1:3" x14ac:dyDescent="0.25">
      <c r="A848" s="21"/>
      <c r="B848" s="21"/>
      <c r="C848" s="21"/>
    </row>
    <row r="849" spans="1:3" x14ac:dyDescent="0.25">
      <c r="A849" s="21"/>
      <c r="B849" s="21"/>
      <c r="C849" s="21"/>
    </row>
    <row r="850" spans="1:3" x14ac:dyDescent="0.25">
      <c r="A850" s="21"/>
      <c r="B850" s="21"/>
      <c r="C850" s="21"/>
    </row>
    <row r="851" spans="1:3" x14ac:dyDescent="0.25">
      <c r="A851" s="21"/>
      <c r="B851" s="21"/>
      <c r="C851" s="21"/>
    </row>
    <row r="852" spans="1:3" x14ac:dyDescent="0.25">
      <c r="A852" s="21"/>
      <c r="B852" s="21"/>
      <c r="C852" s="21"/>
    </row>
    <row r="853" spans="1:3" x14ac:dyDescent="0.25">
      <c r="A853" s="21"/>
      <c r="B853" s="21"/>
      <c r="C853" s="21"/>
    </row>
    <row r="854" spans="1:3" x14ac:dyDescent="0.25">
      <c r="A854" s="21"/>
      <c r="B854" s="21"/>
      <c r="C854" s="21"/>
    </row>
    <row r="855" spans="1:3" x14ac:dyDescent="0.25">
      <c r="A855" s="21"/>
      <c r="B855" s="21"/>
      <c r="C855" s="21"/>
    </row>
    <row r="856" spans="1:3" x14ac:dyDescent="0.25">
      <c r="A856" s="21"/>
      <c r="B856" s="21"/>
      <c r="C856" s="21"/>
    </row>
    <row r="857" spans="1:3" x14ac:dyDescent="0.25">
      <c r="A857" s="21"/>
      <c r="B857" s="21"/>
      <c r="C857" s="21"/>
    </row>
    <row r="858" spans="1:3" x14ac:dyDescent="0.25">
      <c r="A858" s="21"/>
      <c r="B858" s="21"/>
      <c r="C858" s="21"/>
    </row>
    <row r="859" spans="1:3" x14ac:dyDescent="0.25">
      <c r="A859" s="21"/>
      <c r="B859" s="21"/>
      <c r="C859" s="21"/>
    </row>
    <row r="860" spans="1:3" x14ac:dyDescent="0.25">
      <c r="A860" s="21"/>
      <c r="B860" s="21"/>
      <c r="C860" s="21"/>
    </row>
    <row r="861" spans="1:3" x14ac:dyDescent="0.25">
      <c r="A861" s="21"/>
      <c r="B861" s="21"/>
      <c r="C861" s="21"/>
    </row>
    <row r="862" spans="1:3" x14ac:dyDescent="0.25">
      <c r="A862" s="21"/>
      <c r="B862" s="21"/>
      <c r="C862" s="21"/>
    </row>
    <row r="863" spans="1:3" x14ac:dyDescent="0.25">
      <c r="A863" s="21"/>
      <c r="B863" s="21"/>
      <c r="C863" s="21"/>
    </row>
  </sheetData>
  <autoFilter ref="A1:J53"/>
  <hyperlinks>
    <hyperlink ref="D35" r:id="rId1" display="https://colombiacompra.coupahost.com/suppliers/show/647"/>
    <hyperlink ref="D36" r:id="rId2" display="https://colombiacompra.coupahost.com/suppliers/show/64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PLANTILLA  PROCESOS</vt:lpstr>
      <vt:lpstr>PLANTILLA  CONTRATOS</vt:lpstr>
      <vt:lpstr>Hoja1</vt:lpstr>
      <vt:lpstr>Hoja2</vt:lpstr>
      <vt:lpstr>Reporte Adicional Cierre Abril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Nataly Villamil Rodriguez</dc:creator>
  <cp:lastModifiedBy>Leidy Johana Atehortua Alvarez</cp:lastModifiedBy>
  <cp:lastPrinted>2020-12-30T19:57:53Z</cp:lastPrinted>
  <dcterms:created xsi:type="dcterms:W3CDTF">2018-09-24T21:41:41Z</dcterms:created>
  <dcterms:modified xsi:type="dcterms:W3CDTF">2021-07-16T12:41:32Z</dcterms:modified>
</cp:coreProperties>
</file>