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INFO GENERAL CONTRATACIÓN 201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4" i="3" l="1"/>
  <c r="Q44" i="3"/>
  <c r="Q7" i="3"/>
  <c r="Q6" i="3"/>
  <c r="Q40" i="3"/>
  <c r="E64" i="3"/>
  <c r="E62" i="3"/>
  <c r="E58" i="3"/>
  <c r="E16" i="3"/>
  <c r="E14" i="3"/>
  <c r="E12" i="3"/>
  <c r="E9" i="3"/>
  <c r="E6" i="3"/>
</calcChain>
</file>

<file path=xl/sharedStrings.xml><?xml version="1.0" encoding="utf-8"?>
<sst xmlns="http://schemas.openxmlformats.org/spreadsheetml/2006/main" count="782" uniqueCount="344">
  <si>
    <t>VALOR</t>
  </si>
  <si>
    <t>NOMBRE DEL CONTRATISTA</t>
  </si>
  <si>
    <t>AÑO</t>
  </si>
  <si>
    <t>OBJETO DEL CONTRATO</t>
  </si>
  <si>
    <t>NÚMERO PROCESO SECOP</t>
  </si>
  <si>
    <t>NIT / CC</t>
  </si>
  <si>
    <t>FECHA FIRMA DEL CONTRATO O ADJUDICACIÓN</t>
  </si>
  <si>
    <r>
      <rPr>
        <b/>
        <sz val="11"/>
        <color theme="1"/>
        <rFont val="Calibri"/>
        <family val="2"/>
        <scheme val="minor"/>
      </rPr>
      <t xml:space="preserve">TIPO DE CONTRATO </t>
    </r>
    <r>
      <rPr>
        <sz val="11"/>
        <color theme="1"/>
        <rFont val="Calibri"/>
        <family val="2"/>
        <scheme val="minor"/>
      </rPr>
      <t>(PRESTACIÓN DE SERVICIOS, CONSULTORÍA, COMODATO, COMPRAVENTA, SUMINISTRO, ARRENDAMIENTO, FIDUCIA, OBRA PÚBLICA)</t>
    </r>
  </si>
  <si>
    <t>ESTADO ACTUAL DEL CONTRATO (PORCENTAJE DE EJECUCIÓN)</t>
  </si>
  <si>
    <t>LIQUIDADO (SI/NO)</t>
  </si>
  <si>
    <t>NÚMERO DE CONTRATO/ NÚMERO CONVENIO O CONTRATO INTERADMINISTRATIVO</t>
  </si>
  <si>
    <t>MODALIDAD DE CONTRATACIÓN (LICITACIÓN PÚBLICA, CONCURSO DE MÉRITOS, SELECCIÓN ABREVIADA, CONTRATACIÓN DIRECTA, CONTRATACIÓN MÍNIMA CUANTÍA)</t>
  </si>
  <si>
    <t>PARA LOS CASOS DE CONTRATACIÓN DIRECTA SEÑALAR LA CAUSAL DE CONTRATACIÓN</t>
  </si>
  <si>
    <t>EN CASO DE PRÓRROGA, INDICAR EL NÚMERO DE MESES QUE HA SIDO PRORROGADO EL CONTRATO</t>
  </si>
  <si>
    <t>¿ESTE CONTRATO HA SIDO PRORROGADO? (SI/NO)</t>
  </si>
  <si>
    <t>¿ESTE CONTRATO HA SIDO ADICIONADO? (SI/NO)</t>
  </si>
  <si>
    <t>EN CASO DE ADICIÓN, INDICAR EL VALOR EN QUÉ HA SIDO ADICIONADO EL CONTRATO</t>
  </si>
  <si>
    <t>009-001-2019</t>
  </si>
  <si>
    <t>009-002-2019</t>
  </si>
  <si>
    <t>009-003-2019</t>
  </si>
  <si>
    <t>009-004-2019</t>
  </si>
  <si>
    <t>009-005-2019</t>
  </si>
  <si>
    <t>009-006-2019</t>
  </si>
  <si>
    <t>009-007-2019</t>
  </si>
  <si>
    <t xml:space="preserve">009-008-2019 </t>
  </si>
  <si>
    <t>009-009-2019</t>
  </si>
  <si>
    <t>009-010-2019</t>
  </si>
  <si>
    <t>009-011-2019</t>
  </si>
  <si>
    <t>009-012-2019</t>
  </si>
  <si>
    <t>009-013-2019</t>
  </si>
  <si>
    <t>009-014-2019</t>
  </si>
  <si>
    <t>009-015-2019</t>
  </si>
  <si>
    <t>009-016-2019</t>
  </si>
  <si>
    <t>009-017-2019</t>
  </si>
  <si>
    <t>009-018-2019</t>
  </si>
  <si>
    <t>009-019-2019</t>
  </si>
  <si>
    <t>009-020-2019</t>
  </si>
  <si>
    <t>009-021-2019</t>
  </si>
  <si>
    <t>009-022-2019</t>
  </si>
  <si>
    <t>009-023-2019</t>
  </si>
  <si>
    <t>009-024-2019</t>
  </si>
  <si>
    <t>009-025-2019</t>
  </si>
  <si>
    <t>009-026-2019</t>
  </si>
  <si>
    <t>009-027-2019</t>
  </si>
  <si>
    <t>009-028-2019</t>
  </si>
  <si>
    <t>009-029-2019</t>
  </si>
  <si>
    <t>009-030-2019</t>
  </si>
  <si>
    <t>009-031-2019</t>
  </si>
  <si>
    <t>009-032-2019</t>
  </si>
  <si>
    <t>009-033-2019</t>
  </si>
  <si>
    <t>009-034-2019</t>
  </si>
  <si>
    <t>009-035-2019</t>
  </si>
  <si>
    <t>009-036-2019</t>
  </si>
  <si>
    <t>009-037-2019</t>
  </si>
  <si>
    <t>009-038-2019</t>
  </si>
  <si>
    <t>009-039-2019</t>
  </si>
  <si>
    <t>009-040-2019</t>
  </si>
  <si>
    <t>009-041-2019</t>
  </si>
  <si>
    <t>009-042-2019</t>
  </si>
  <si>
    <t>009-043-2019</t>
  </si>
  <si>
    <t>009-044-2019</t>
  </si>
  <si>
    <t>009-045-2019</t>
  </si>
  <si>
    <t>009-046-2019</t>
  </si>
  <si>
    <t>009-047-2019</t>
  </si>
  <si>
    <t>009-048-2019</t>
  </si>
  <si>
    <t>009-049-2019</t>
  </si>
  <si>
    <t>009-050-2019</t>
  </si>
  <si>
    <t>009-051-2019</t>
  </si>
  <si>
    <t>009-052-2019</t>
  </si>
  <si>
    <t>009-053-2019</t>
  </si>
  <si>
    <t>009-054-2019</t>
  </si>
  <si>
    <t>009-055-2019</t>
  </si>
  <si>
    <t>009-056-2019</t>
  </si>
  <si>
    <t xml:space="preserve">009-057-2019 </t>
  </si>
  <si>
    <t xml:space="preserve">009-058-2019  </t>
  </si>
  <si>
    <t xml:space="preserve">009-059-2019  </t>
  </si>
  <si>
    <t xml:space="preserve">009-060-2019  </t>
  </si>
  <si>
    <t xml:space="preserve">009-061-2019 </t>
  </si>
  <si>
    <t xml:space="preserve">009-062-2019  </t>
  </si>
  <si>
    <t xml:space="preserve">009-063-2019  </t>
  </si>
  <si>
    <t xml:space="preserve">009-064-2019    </t>
  </si>
  <si>
    <t xml:space="preserve">009-065-2019    </t>
  </si>
  <si>
    <t xml:space="preserve">009-066-2019    </t>
  </si>
  <si>
    <t xml:space="preserve">009-067-2019    </t>
  </si>
  <si>
    <t xml:space="preserve">009-068-2019    </t>
  </si>
  <si>
    <t xml:space="preserve">009-069-2019    </t>
  </si>
  <si>
    <t xml:space="preserve">009-070-2019    </t>
  </si>
  <si>
    <t xml:space="preserve">009-071-2019    </t>
  </si>
  <si>
    <t xml:space="preserve">009-072-2019    </t>
  </si>
  <si>
    <t xml:space="preserve">009-073-2019    </t>
  </si>
  <si>
    <t>MINIMA CUANTIA</t>
  </si>
  <si>
    <t>SELECCIÓN ABREVIADA SUBASTA INVERSA</t>
  </si>
  <si>
    <t xml:space="preserve">MINIMA CUANTIA </t>
  </si>
  <si>
    <t>SELECCIÓN ABREVIADA MENOR CUANTIA</t>
  </si>
  <si>
    <t>MININA  CUANTIA</t>
  </si>
  <si>
    <t xml:space="preserve">SELECCIÓN ABREVIADA MENOR CUANTIA </t>
  </si>
  <si>
    <t xml:space="preserve">SELECCIÓN ABREVIADA   POR SUBASTA INVERSA  ELECTRONICA </t>
  </si>
  <si>
    <t>SUMINISTRO</t>
  </si>
  <si>
    <t>PRESTACION DE SERVICIO</t>
  </si>
  <si>
    <t>PRESTACCION DE SERVICIO</t>
  </si>
  <si>
    <t xml:space="preserve">SUMINISTRO </t>
  </si>
  <si>
    <t>INTERADMINISTRATIVO</t>
  </si>
  <si>
    <t xml:space="preserve">COMPRA VENTA </t>
  </si>
  <si>
    <t>OBRA</t>
  </si>
  <si>
    <t>JOSE BENIGNO  MONROY CASTAÑEDA</t>
  </si>
  <si>
    <t>INVERSIONES LOPEZ CADAVID</t>
  </si>
  <si>
    <t>MARGARITA BUSTOS PEÑA</t>
  </si>
  <si>
    <t>RAPIDO GIGANTE  S.A .</t>
  </si>
  <si>
    <t>FRUTAS Y VERDURAS DEL LLANO  LTDA</t>
  </si>
  <si>
    <t>JUGOS Y LACTEOS EL POLAR</t>
  </si>
  <si>
    <t>MACS COMERCIALIZADORA Y DISTRIBUIDORA S.A.S</t>
  </si>
  <si>
    <t>ESTACION DE SERVICIO SABANA LARGA</t>
  </si>
  <si>
    <t>DAMASCO SEGURIDAD</t>
  </si>
  <si>
    <t>UNION TEMPORAL SUMINISTRO ALFM</t>
  </si>
  <si>
    <t>ESTACION DE SERVICIO OROCUE</t>
  </si>
  <si>
    <t>PROCESADORA DE CARNES COLOMBO ALEMANA LTDA</t>
  </si>
  <si>
    <t>ESTACION DE SERVICIO EL AEROPUERTO</t>
  </si>
  <si>
    <t>CORPORACION PARA EL DESARROLLO SOCIAL Y EL BIENESTAR FAMILIAR</t>
  </si>
  <si>
    <t>C.B.C COMERCIALIZAMOS S.A.S</t>
  </si>
  <si>
    <t>ROSA ELENA CAMPOS PEREZ</t>
  </si>
  <si>
    <t>LEIDY YOLIMA OCHOA GUIZA</t>
  </si>
  <si>
    <t>KANDERI GROUP S.A.S</t>
  </si>
  <si>
    <t>PC ON LINE ALTA TECNOLOGIA S.A.S</t>
  </si>
  <si>
    <t>SERVICIO MANTENIMIENTOS ASESORIAS PARA LA FINCA RAIZ S.A.S</t>
  </si>
  <si>
    <t>CARLOS ALBERTO AFANADOR SANCHEZ</t>
  </si>
  <si>
    <t>E.D.S BRISAS DEL ORINOCO</t>
  </si>
  <si>
    <t xml:space="preserve">E.D.S LA ESTRELLA FLOTANTE </t>
  </si>
  <si>
    <t>PRODUCTOS DE ASEO Y MANTENIMIENTO BIOBRILL S.A.S</t>
  </si>
  <si>
    <t>CAPROSUM S.A.S</t>
  </si>
  <si>
    <t>ARQUITECTURA Y ELECTRO MANTENIMIENTO S.A.S</t>
  </si>
  <si>
    <t>PORTES DE COLOMBIA</t>
  </si>
  <si>
    <t>EDELMIRA REY SERRANO</t>
  </si>
  <si>
    <t>PLÁSTICOS JD S.A.S</t>
  </si>
  <si>
    <t>HELENA PATRICIA REY CASTAÑEDA</t>
  </si>
  <si>
    <t>MEGASERVICE GVN LTDA</t>
  </si>
  <si>
    <t>SAESCO INGENIERIA SAS</t>
  </si>
  <si>
    <t>EL GRAN LANGOSTINO S.A.S</t>
  </si>
  <si>
    <t>CAROL MARCELA TRUJILLO ALVARADO</t>
  </si>
  <si>
    <t>MENTALITY INGENIEROS S.A.S</t>
  </si>
  <si>
    <t>JAIME BARRIOS SUAREZ</t>
  </si>
  <si>
    <t>HEALTHCORP SAS</t>
  </si>
  <si>
    <t>UNIVERSIDAD MILITAR NUEVA GRANADA</t>
  </si>
  <si>
    <t>INDUSTRIA NUTRICIONAL AVICOLA S.A.S</t>
  </si>
  <si>
    <t>LUIS  HERNAN PEREZ BAQUERO</t>
  </si>
  <si>
    <t>PROCESADORA DE CARNES NUEVA COLOMBO ALEMANA LTDA</t>
  </si>
  <si>
    <t>DISTRACOM</t>
  </si>
  <si>
    <t>INVERSIONES LOPEZ CADAVID Y CIA LTDA</t>
  </si>
  <si>
    <t>TRACKER DE COLOMBIA S.AS.</t>
  </si>
  <si>
    <t>GAS ZIPA S.A.S</t>
  </si>
  <si>
    <t>ESTACION SERVICIO OROCUE</t>
  </si>
  <si>
    <t>GLORIA GIOVANA SABOGAL HERNANDEZ</t>
  </si>
  <si>
    <t>ESTACION DE SERVICIO EL NUEVO NAVEGANTE</t>
  </si>
  <si>
    <t>SUMINISTROS AC   CESAR AUGUSTO MANCIPE URIBE</t>
  </si>
  <si>
    <t xml:space="preserve">CARLOS  ALBERTO  PINTOR  PINTOR </t>
  </si>
  <si>
    <t>ALVARO  ALEXANDER AGUDELO  HERRERA</t>
  </si>
  <si>
    <t xml:space="preserve">INDUSTRIA DE ALIMENTOS  EL BUEN GUSTO </t>
  </si>
  <si>
    <t>OVITA  ASOCIADOS  S.A.S</t>
  </si>
  <si>
    <t>ENTRENADORES  T.S.A SYSO SAS</t>
  </si>
  <si>
    <t xml:space="preserve">S&amp;C SOLUCIONES  S.A.S   - ANDRES FELIPE  CLAVIJO </t>
  </si>
  <si>
    <t>PROINCOL JK SAS -  JEFFERSON  DAVID  DUQUE   PADILLA</t>
  </si>
  <si>
    <t>GRUPO EMPRESARIAL   SUGA  SAS</t>
  </si>
  <si>
    <t xml:space="preserve">SIPCO SAS. /VIVIANA  MARCERLA  BARBOSA CARDONA </t>
  </si>
  <si>
    <t>CARNES DANNY LTDA</t>
  </si>
  <si>
    <t>17416374</t>
  </si>
  <si>
    <t>24473480</t>
  </si>
  <si>
    <t>860004023</t>
  </si>
  <si>
    <t>830513325</t>
  </si>
  <si>
    <t>860045409</t>
  </si>
  <si>
    <t>97600866</t>
  </si>
  <si>
    <t>900151981</t>
  </si>
  <si>
    <t>900703819</t>
  </si>
  <si>
    <t>41213780</t>
  </si>
  <si>
    <t>900654916</t>
  </si>
  <si>
    <t>00589201</t>
  </si>
  <si>
    <t>1088248125</t>
  </si>
  <si>
    <t>40399419</t>
  </si>
  <si>
    <t>830062306</t>
  </si>
  <si>
    <t>900893841</t>
  </si>
  <si>
    <t>830006177</t>
  </si>
  <si>
    <t>30208823</t>
  </si>
  <si>
    <t>830063830-8</t>
  </si>
  <si>
    <t>2045630</t>
  </si>
  <si>
    <t>901216667-9</t>
  </si>
  <si>
    <t>404444032</t>
  </si>
  <si>
    <t>9009000045</t>
  </si>
  <si>
    <t>40433974</t>
  </si>
  <si>
    <t>93134975</t>
  </si>
  <si>
    <t>901065278</t>
  </si>
  <si>
    <t>800225340</t>
  </si>
  <si>
    <t>900303957</t>
  </si>
  <si>
    <t>800155894</t>
  </si>
  <si>
    <t>830141109</t>
  </si>
  <si>
    <t>860026070</t>
  </si>
  <si>
    <t>800810806</t>
  </si>
  <si>
    <t>900540562-9</t>
  </si>
  <si>
    <t>900532470-6</t>
  </si>
  <si>
    <t>901085904-6</t>
  </si>
  <si>
    <t>900524661-2</t>
  </si>
  <si>
    <t>900990752-1</t>
  </si>
  <si>
    <t>900870468-1</t>
  </si>
  <si>
    <t>900340270-5</t>
  </si>
  <si>
    <t>822004452-6</t>
  </si>
  <si>
    <t xml:space="preserve">SUMINISTRO DE   FRUTAS , VERDURAS Y HUEVOS </t>
  </si>
  <si>
    <t xml:space="preserve">SUMINISTROS DE COMBUSTIBLES </t>
  </si>
  <si>
    <t xml:space="preserve">SERVICIO  DE TRNASPORTE  DE AEREA </t>
  </si>
  <si>
    <t>SUMINISTRO DE REFRIGERIOS PARA LOS COMEDORES DE LA REGIONAL LLANOS ORIENTALES</t>
  </si>
  <si>
    <t>SUMINISTRO DE COMBUSTIBLES CON DESTINO A LAS FUERZAS MILITARES Y OTRAS ENTIDADES DEL GOBIERNO NACIONAL EN EL DEPTO DE ARAUCA</t>
  </si>
  <si>
    <t>SERVICIO DE VIGILANCIA PRIVADA FIJA Y ARMADA , LAS 24 HORAS DEL DIA DE LUNES A DOMINGO TODOS LOS DIAS DEL MES PARA LAS INSTALACIONES DE LAS SEDE PARQUE DEL HACHA NUEVA SEDE ANILLO VIAL.</t>
  </si>
  <si>
    <t>SUMINISTRO DE TAMALES Y HAYACAS COMIDAS COMBINADAS FRESCAS, PARA LOS COMEDORES DE TROPA DE LA REGIONAL LLANOS ORIENTALES</t>
  </si>
  <si>
    <t>SUMINISTRO DE COMBUSTIBLES CON DESTINO A LAS FUERZAS MILITARES Y OTRAS ENTIDADES DEL GOBIERNO NACIONAL EN EL DEPTO DE CASANARE</t>
  </si>
  <si>
    <t>SUMINISTRO DE EMBUTIDOS CARNES PROCESADAS Y PREPARADAS PARA LOS DIFERENTES COMEDORES DE LA REGIONAL LLANOS ORIENTALES</t>
  </si>
  <si>
    <t>SUMINISTRO  DE COMBUSTIBLES PARA CALDERAS DE LOS COMEDORES DE TROPA DE LA REG LLANOS ORIENTALES</t>
  </si>
  <si>
    <t>SUMINISTRO DE PRODUCTOS DE PANADERIA PARA LOS COMEDORES DE TROPA DE LA REGIONAL LLANOS</t>
  </si>
  <si>
    <t>SUMINISTRO DE COMBUSTIBLES PARA LAS CALDERAS DE LOS COMEDORES DE LA REG LLANOS</t>
  </si>
  <si>
    <t>SERVICIO DE FUMIGACION, DESINFECCION DE AMBIENTES, DESRATIZACION Y LAVADO DE TANQUES SEDE ADMINISTRATIVA, CADS Y COMEDORES</t>
  </si>
  <si>
    <t>SUMINSITRO DE TONER Y CARTUCHOS PARA IMPRESORAS DE LA SEDE ADMINISTRATIVA, CADS Y COMEDORES</t>
  </si>
  <si>
    <t>PRESTACION DEL SERVICIO DE MANTENIMIENTO PREVENTIVO  Y CORRECTIVO CON REPUESTOS PARA EQUIPOS DE COMPUTO</t>
  </si>
  <si>
    <t>ADQUISICION DE DOTACION PARA PERSONAL ADMINISTRATIVO; CADS Y SOLDADOS; INCLUYE ELEMENTOS DE PROTECCION PERSONAL (GUANTES, TAPABOCAS, DELANTALES, BOTAS, ETC).</t>
  </si>
  <si>
    <t>ADQUISICION DE SEÑALIZACION DE SEGURIDAD; PLANOS DE EVACUACION Y ELEMENTOS DE SEGURIDAD PARA LA IDENTIFICACION DE RIESGOS Y DEMARCACION DE AREAS EN LAS UNIDADES</t>
  </si>
  <si>
    <t>SUMINISTRO DE COMBUSTIBLE UND MILITARES UBICADAS DPTO VICHADA</t>
  </si>
  <si>
    <t>SUMINISTRO COMBUSTIBLES DESTINO FUERZAS MILITARES UBICADAS EN GUAINÍA”</t>
  </si>
  <si>
    <t>ADQUISICION DE PRODUCTOS DE LIMPIEZA ; DESINFECCON Y RECOLECCION DE RESIDUOS PARA LOS COMEDORES</t>
  </si>
  <si>
    <t>ADQUISICION DE ELEMENTOS DE ASEO PARA LOS COMEDORES</t>
  </si>
  <si>
    <t xml:space="preserve">SERVICIO DE MANTENIMIENTO PREVENTIVO Y CORRECTIVO A TODO COSTO DE APILADORES </t>
  </si>
  <si>
    <t xml:space="preserve">TRANSPORTE DE CARGA POR CARRETERA, TRANSPORTE DE CARGA INTERMODAL </t>
  </si>
  <si>
    <t>SUMINISTRO DE COMBUSTIBLES CON DESTINO A LAS FUERZAS MILITARES</t>
  </si>
  <si>
    <t>ADQUISICIÓN DE BOLSAS DE MUESTREO ESTÉRILES PARA TRANSPORTE Y ALMACENAMIENTO DE MUESTRAS SÓLIDO, SEMISÓLIDO Y LÍQUIDO (ZIPLOC) Y SURTIDOS DE ADHESIVOS PARA LAS MUESTRAS MICROBIOLÓGICAS PARA LOS COMEDORES DE TROPA</t>
  </si>
  <si>
    <t>SUMINISTRO DE AREPAS, PARA LOS COMEDORES DE TROPA DE LA REGIONAL LLANOS ORIENTALES</t>
  </si>
  <si>
    <t xml:space="preserve">PRESTACIÓN DE SERVICIO DE RECARGA Y MANTENIMIENTO DE EQUIPOS EXTINTORES INCLUYENDO PINTURA Y REPUESTOS DE ACUERDO A LAS CONDICIONES QUE SE ENCUENTREN LOS EXTINTORES </t>
  </si>
  <si>
    <t>MANTENIMIENTO A TODO COSTO INCLUIDO REPUESTOS DE LOS VEHICULOS ADMINISTRATIVOS , OPERATIVOS PARA ALFM</t>
  </si>
  <si>
    <t>SUMINISTRO DE PESCADO A LA REGIONAL LLANOS</t>
  </si>
  <si>
    <t xml:space="preserve">PRESTACION DE SERVICIOS LOGISTICOS PARA EL DESARROLLO DEL PROGRAMA DE BIENESTAR Y ESTIMULOS </t>
  </si>
  <si>
    <t>SERVICIO DE MANTENIMIENTO Y REPARACION DE INSTALACIONES  DE LOS CADS</t>
  </si>
  <si>
    <t>SUMINISTRO DE EVENTOS ESPECIALES PARA LOS COMEDORES</t>
  </si>
  <si>
    <t>MANTENIMIENTO DE LA PLACA DEL PISO DEL CAD</t>
  </si>
  <si>
    <t>SUMINISTRO DE ELEMENTOS DE PRIMEROS AUXILIOS</t>
  </si>
  <si>
    <t>PRESTAR SERVICIO ESPECIALIZADO DE FORMACION</t>
  </si>
  <si>
    <t>SUMINISTRO DE POLLO PARA LOS COMEDORES</t>
  </si>
  <si>
    <t>SUMINISTRO DE COMBUSTIBLES CON DESTINO A LAS FZAS</t>
  </si>
  <si>
    <t>SUMINISTRO EMBUTIDOS, CARNES PREPARADAS</t>
  </si>
  <si>
    <t>SUMINISTRO DE COMBUSTIBLE CON DESTINO A LAS FZAS</t>
  </si>
  <si>
    <t>SUMINISTRO DE COMBUSTIBLE DIESEL CORRIENTE (ACPM) Y GASOLINA</t>
  </si>
  <si>
    <t>SERVICIO DE RASTREO, MONITOREO Y ADMON ATRAVES DE UN SISTEMA SATELITAL</t>
  </si>
  <si>
    <t>SUMINISTRO DE GAS PROPANO PARA LOS DIFERENTES COMEDORES</t>
  </si>
  <si>
    <t>PRESTACION DE SERVICIOS PARA LA EVALUACION MEDICA</t>
  </si>
  <si>
    <t>SUMINISTRO DE COMBUSTIBLES CON DESTINO A LAS FUERZAS</t>
  </si>
  <si>
    <t>SUMINISTRO DE PLATO ESPECIAL APOYO BICENTENARIO</t>
  </si>
  <si>
    <t>SUMINISTRO DE POLLO PARA LOS COMEDORES  DE LA REGIONAL LLANOS ORIENTALES .</t>
  </si>
  <si>
    <t xml:space="preserve">SUMINSITRO  DE  FRUTAS , VERDURAS  Y HUEVOS </t>
  </si>
  <si>
    <t xml:space="preserve">PRESTACION DE SERVICIO  DE MANTENIMIENTO  Y CALIBRACION  DE LOS EQUIPOS  DE MEDICION </t>
  </si>
  <si>
    <t xml:space="preserve">SUMINSITRO  DE  TAMALES Y HAYACAS  COMIDAS  FRESCAS </t>
  </si>
  <si>
    <t xml:space="preserve">SUMINISTROS  DE REFRIGERIOS </t>
  </si>
  <si>
    <t xml:space="preserve">SUMINISTROS DE REFRIGERIOS </t>
  </si>
  <si>
    <t xml:space="preserve">SUMINSITRO DE  PESCADDO </t>
  </si>
  <si>
    <t xml:space="preserve">SUMINISTRO DE   ELEMENTOS Y MATERIALES </t>
  </si>
  <si>
    <t xml:space="preserve">SERVICIO DE CAPACITACION  PARA LOS FUNCIONARIOS  OPERATIVOS  REG LLANOS </t>
  </si>
  <si>
    <t>COMPRA DE EQUIPOS   PARA LOS CADS</t>
  </si>
  <si>
    <t xml:space="preserve">ADQUISICION DE ESTUFAS  INDUSTRIALES </t>
  </si>
  <si>
    <t>SUMINISTRO DE  MEJORAS  DE ALIMENTACION</t>
  </si>
  <si>
    <t xml:space="preserve">MANTENIMIENTO CORRECTIVO  A TODO COSTO   PARA SEDE ADMINISTRATIVA  Y CAD DE LA AGENCIA LOGISTICA REGIONAL LLANOS </t>
  </si>
  <si>
    <t xml:space="preserve">SUMINSTRO DE LECHONA DEPARTAMENTO DEL ARAUCA </t>
  </si>
  <si>
    <t xml:space="preserve">SUMINSTRO DE CARNE  DEPARTAMENTO DEL ARAUCA </t>
  </si>
  <si>
    <t>MINIMA CUANTIA  CONTRATACION DIRECTA</t>
  </si>
  <si>
    <t>2019/03/12</t>
  </si>
  <si>
    <t>2019/03/20</t>
  </si>
  <si>
    <t>2019/03/21</t>
  </si>
  <si>
    <t>2019/03/26</t>
  </si>
  <si>
    <t>2019/03/25</t>
  </si>
  <si>
    <t>2019/03/29</t>
  </si>
  <si>
    <t>2019/04/10</t>
  </si>
  <si>
    <t>2019/04/15</t>
  </si>
  <si>
    <t>2019/04/16</t>
  </si>
  <si>
    <t>2019/04/17</t>
  </si>
  <si>
    <t>2019/05/07</t>
  </si>
  <si>
    <t>2019/05/09</t>
  </si>
  <si>
    <t>2019/05/10</t>
  </si>
  <si>
    <t>2019/05/17</t>
  </si>
  <si>
    <t>2019/05/20</t>
  </si>
  <si>
    <t>2019/05/23</t>
  </si>
  <si>
    <t>2019/05/27</t>
  </si>
  <si>
    <t>2019/06/05</t>
  </si>
  <si>
    <t>2019/06/06</t>
  </si>
  <si>
    <t>2019/06/10</t>
  </si>
  <si>
    <t>2019/06/11</t>
  </si>
  <si>
    <t>2019/06/19</t>
  </si>
  <si>
    <t>2019/06/13</t>
  </si>
  <si>
    <t>2019/06/25</t>
  </si>
  <si>
    <t>2019/06/27</t>
  </si>
  <si>
    <t>2019/07/04</t>
  </si>
  <si>
    <t>2019/07/11</t>
  </si>
  <si>
    <t>2019/07/10</t>
  </si>
  <si>
    <t>2019/07/15</t>
  </si>
  <si>
    <t>2019/07/18</t>
  </si>
  <si>
    <t>2019/07/24</t>
  </si>
  <si>
    <t>2019/07/30</t>
  </si>
  <si>
    <t>2019/08/02</t>
  </si>
  <si>
    <t>2019/08/08</t>
  </si>
  <si>
    <t>2019/08/21</t>
  </si>
  <si>
    <t>2019/09/02</t>
  </si>
  <si>
    <t>2019/08/26</t>
  </si>
  <si>
    <t>2019/09/24</t>
  </si>
  <si>
    <t>2019-09/23</t>
  </si>
  <si>
    <t>2019-09/28</t>
  </si>
  <si>
    <t>2019/10/04</t>
  </si>
  <si>
    <t>2019/10/16</t>
  </si>
  <si>
    <t>2019/10/23</t>
  </si>
  <si>
    <t>2019/10/24</t>
  </si>
  <si>
    <t>2019-10/31</t>
  </si>
  <si>
    <t>2019/11/28</t>
  </si>
  <si>
    <t>2019-12/12</t>
  </si>
  <si>
    <t>2019/12/18</t>
  </si>
  <si>
    <t>SI</t>
  </si>
  <si>
    <t>NO</t>
  </si>
  <si>
    <t>no</t>
  </si>
  <si>
    <t>009-008-2019</t>
  </si>
  <si>
    <t>009-070-2019</t>
  </si>
  <si>
    <t>009-071-2019</t>
  </si>
  <si>
    <t>009-072-2019</t>
  </si>
  <si>
    <t>009-058-2019</t>
  </si>
  <si>
    <t>009-069-2019</t>
  </si>
  <si>
    <t>009-074-2019</t>
  </si>
  <si>
    <t>009-075-2019</t>
  </si>
  <si>
    <t>009-079-2019</t>
  </si>
  <si>
    <t>009-078-2019</t>
  </si>
  <si>
    <t>009-076-2019</t>
  </si>
  <si>
    <t>009-073-2019</t>
  </si>
  <si>
    <t>009-086-2019</t>
  </si>
  <si>
    <t>009-083-2019</t>
  </si>
  <si>
    <t>009-059-2019</t>
  </si>
  <si>
    <t>009-082-2019</t>
  </si>
  <si>
    <t>009-084-2019</t>
  </si>
  <si>
    <t>009-095-2019</t>
  </si>
  <si>
    <t>009-093-2019</t>
  </si>
  <si>
    <t>009-098-2019</t>
  </si>
  <si>
    <t>009-100-2019</t>
  </si>
  <si>
    <t>009-101-2019</t>
  </si>
  <si>
    <t>009-102-2019</t>
  </si>
  <si>
    <t>009-104-2019</t>
  </si>
  <si>
    <t>009-103-2019</t>
  </si>
  <si>
    <t>009-106-2019</t>
  </si>
  <si>
    <t>009-107-2019</t>
  </si>
  <si>
    <t>009-108-2019</t>
  </si>
  <si>
    <t>009-109-2019</t>
  </si>
  <si>
    <t xml:space="preserve">  LISTO   05/10/20200   ALAS   10-30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</si>
</sst>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$-240A]\ #,##0.00"/>
    <numFmt numFmtId="165" formatCode="yyyy/mm/dd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E73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>
      <alignment horizontal="center" wrapText="1"/>
    </xf>
    <xf numFmtId="164" fontId="4" fillId="0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wrapText="1"/>
    </xf>
    <xf numFmtId="0" fontId="5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6" sqref="E16"/>
    </sheetView>
  </sheetViews>
  <sheetFormatPr baseColWidth="10" defaultRowHeight="15" x14ac:dyDescent="0.25"/>
  <cols>
    <col min="1" max="1" width="10.85546875" style="1" customWidth="1"/>
    <col min="2" max="2" width="18.28515625" style="1" hidden="1" customWidth="1"/>
    <col min="3" max="3" width="16.85546875" style="1" customWidth="1"/>
    <col min="4" max="4" width="29" style="1" customWidth="1"/>
    <col min="5" max="5" width="17.28515625" style="1" customWidth="1"/>
    <col min="6" max="6" width="34" style="1" customWidth="1"/>
    <col min="7" max="7" width="18.140625" style="1" customWidth="1"/>
    <col min="8" max="8" width="38.42578125" style="1" customWidth="1"/>
    <col min="9" max="9" width="34.42578125" style="1" customWidth="1"/>
    <col min="10" max="10" width="23.140625" style="1" customWidth="1"/>
    <col min="11" max="11" width="17.28515625" style="1" customWidth="1"/>
    <col min="12" max="12" width="19.42578125" style="1" customWidth="1"/>
    <col min="13" max="13" width="13.7109375" style="1" customWidth="1"/>
    <col min="14" max="14" width="17.140625" style="1" customWidth="1"/>
    <col min="15" max="15" width="19" style="1" customWidth="1"/>
    <col min="16" max="16" width="15.7109375" style="1" customWidth="1"/>
    <col min="17" max="17" width="20.85546875" style="1" customWidth="1"/>
    <col min="18" max="18" width="14.140625" style="1" bestFit="1" customWidth="1"/>
    <col min="19" max="16384" width="11.42578125" style="1"/>
  </cols>
  <sheetData>
    <row r="1" spans="1:17" ht="128.25" customHeight="1" x14ac:dyDescent="0.25">
      <c r="A1" s="3" t="s">
        <v>2</v>
      </c>
      <c r="B1" s="3" t="s">
        <v>4</v>
      </c>
      <c r="C1" s="3" t="s">
        <v>10</v>
      </c>
      <c r="D1" s="4" t="s">
        <v>7</v>
      </c>
      <c r="E1" s="3" t="s">
        <v>0</v>
      </c>
      <c r="F1" s="3" t="s">
        <v>1</v>
      </c>
      <c r="G1" s="3" t="s">
        <v>5</v>
      </c>
      <c r="H1" s="3" t="s">
        <v>3</v>
      </c>
      <c r="I1" s="3" t="s">
        <v>11</v>
      </c>
      <c r="J1" s="3" t="s">
        <v>12</v>
      </c>
      <c r="K1" s="3" t="s">
        <v>6</v>
      </c>
      <c r="L1" s="3" t="s">
        <v>8</v>
      </c>
      <c r="M1" s="3" t="s">
        <v>9</v>
      </c>
      <c r="N1" s="3" t="s">
        <v>14</v>
      </c>
      <c r="O1" s="3" t="s">
        <v>13</v>
      </c>
      <c r="P1" s="3" t="s">
        <v>15</v>
      </c>
      <c r="Q1" s="3" t="s">
        <v>16</v>
      </c>
    </row>
    <row r="2" spans="1:17" x14ac:dyDescent="0.25">
      <c r="A2" s="5">
        <v>2019</v>
      </c>
      <c r="B2" s="13" t="s">
        <v>19</v>
      </c>
      <c r="C2" s="6" t="s">
        <v>17</v>
      </c>
      <c r="D2" s="15" t="s">
        <v>97</v>
      </c>
      <c r="E2" s="25">
        <v>35000000</v>
      </c>
      <c r="F2" s="30" t="s">
        <v>104</v>
      </c>
      <c r="G2" s="35" t="s">
        <v>163</v>
      </c>
      <c r="H2" s="15" t="s">
        <v>202</v>
      </c>
      <c r="I2" s="13" t="s">
        <v>90</v>
      </c>
      <c r="J2" s="5"/>
      <c r="K2" s="48">
        <v>43503</v>
      </c>
      <c r="L2" s="49">
        <v>1</v>
      </c>
      <c r="M2" s="5" t="s">
        <v>311</v>
      </c>
      <c r="N2" s="5" t="s">
        <v>312</v>
      </c>
      <c r="O2" s="5"/>
      <c r="P2" s="5" t="s">
        <v>312</v>
      </c>
      <c r="Q2" s="50"/>
    </row>
    <row r="3" spans="1:17" x14ac:dyDescent="0.25">
      <c r="A3" s="5">
        <v>2019</v>
      </c>
      <c r="B3" s="15" t="s">
        <v>21</v>
      </c>
      <c r="C3" s="6" t="s">
        <v>18</v>
      </c>
      <c r="D3" s="15" t="s">
        <v>97</v>
      </c>
      <c r="E3" s="26">
        <v>53000000</v>
      </c>
      <c r="F3" s="31" t="s">
        <v>105</v>
      </c>
      <c r="G3" s="36">
        <v>800155894</v>
      </c>
      <c r="H3" s="44" t="s">
        <v>203</v>
      </c>
      <c r="I3" s="14" t="s">
        <v>90</v>
      </c>
      <c r="J3" s="5"/>
      <c r="K3" s="48">
        <v>43504</v>
      </c>
      <c r="L3" s="49">
        <v>1</v>
      </c>
      <c r="M3" s="5" t="s">
        <v>311</v>
      </c>
      <c r="N3" s="5" t="s">
        <v>312</v>
      </c>
      <c r="O3" s="5"/>
      <c r="P3" s="5" t="s">
        <v>311</v>
      </c>
      <c r="Q3" s="25">
        <v>26500000</v>
      </c>
    </row>
    <row r="4" spans="1:17" x14ac:dyDescent="0.25">
      <c r="A4" s="5">
        <v>2019</v>
      </c>
      <c r="B4" s="13" t="s">
        <v>314</v>
      </c>
      <c r="C4" s="6" t="s">
        <v>19</v>
      </c>
      <c r="D4" s="15" t="s">
        <v>97</v>
      </c>
      <c r="E4" s="25">
        <v>53000000</v>
      </c>
      <c r="F4" s="32" t="s">
        <v>106</v>
      </c>
      <c r="G4" s="36" t="s">
        <v>164</v>
      </c>
      <c r="H4" s="44" t="s">
        <v>203</v>
      </c>
      <c r="I4" s="13" t="s">
        <v>90</v>
      </c>
      <c r="J4" s="5"/>
      <c r="K4" s="48">
        <v>43509</v>
      </c>
      <c r="L4" s="49">
        <v>1</v>
      </c>
      <c r="M4" s="5" t="s">
        <v>311</v>
      </c>
      <c r="N4" s="5" t="s">
        <v>312</v>
      </c>
      <c r="O4" s="5"/>
      <c r="P4" s="5" t="s">
        <v>311</v>
      </c>
      <c r="Q4" s="25">
        <v>26500000</v>
      </c>
    </row>
    <row r="5" spans="1:17" x14ac:dyDescent="0.25">
      <c r="A5" s="5">
        <v>2019</v>
      </c>
      <c r="B5" s="13" t="s">
        <v>20</v>
      </c>
      <c r="C5" s="6" t="s">
        <v>20</v>
      </c>
      <c r="D5" s="15" t="s">
        <v>98</v>
      </c>
      <c r="E5" s="25">
        <v>53000000</v>
      </c>
      <c r="F5" s="32" t="s">
        <v>107</v>
      </c>
      <c r="G5" s="36" t="s">
        <v>165</v>
      </c>
      <c r="H5" s="45" t="s">
        <v>204</v>
      </c>
      <c r="I5" s="13" t="s">
        <v>90</v>
      </c>
      <c r="J5" s="5"/>
      <c r="K5" s="48">
        <v>43508</v>
      </c>
      <c r="L5" s="49">
        <v>1</v>
      </c>
      <c r="M5" s="5" t="s">
        <v>311</v>
      </c>
      <c r="N5" s="5"/>
      <c r="O5" s="5"/>
      <c r="P5" s="5" t="s">
        <v>311</v>
      </c>
      <c r="Q5" s="25">
        <v>26500000</v>
      </c>
    </row>
    <row r="6" spans="1:17" x14ac:dyDescent="0.25">
      <c r="A6" s="5">
        <v>2019</v>
      </c>
      <c r="B6" s="13" t="s">
        <v>18</v>
      </c>
      <c r="C6" s="6" t="s">
        <v>21</v>
      </c>
      <c r="D6" s="15" t="s">
        <v>97</v>
      </c>
      <c r="E6" s="25">
        <f>800000000+45000000</f>
        <v>845000000</v>
      </c>
      <c r="F6" s="30" t="s">
        <v>108</v>
      </c>
      <c r="G6" s="35" t="s">
        <v>166</v>
      </c>
      <c r="H6" s="15" t="s">
        <v>202</v>
      </c>
      <c r="I6" s="15" t="s">
        <v>91</v>
      </c>
      <c r="J6" s="5"/>
      <c r="K6" s="48">
        <v>43517</v>
      </c>
      <c r="L6" s="49">
        <v>1</v>
      </c>
      <c r="M6" s="5" t="s">
        <v>311</v>
      </c>
      <c r="N6" s="5" t="s">
        <v>311</v>
      </c>
      <c r="O6" s="5">
        <v>4</v>
      </c>
      <c r="P6" s="5" t="s">
        <v>311</v>
      </c>
      <c r="Q6" s="25">
        <f>22500000+166000000</f>
        <v>188500000</v>
      </c>
    </row>
    <row r="7" spans="1:17" x14ac:dyDescent="0.25">
      <c r="A7" s="5">
        <v>2019</v>
      </c>
      <c r="B7" s="13" t="s">
        <v>18</v>
      </c>
      <c r="C7" s="6" t="s">
        <v>22</v>
      </c>
      <c r="D7" s="15" t="s">
        <v>97</v>
      </c>
      <c r="E7" s="25">
        <v>350000000</v>
      </c>
      <c r="F7" s="30" t="s">
        <v>104</v>
      </c>
      <c r="G7" s="35" t="s">
        <v>163</v>
      </c>
      <c r="H7" s="15" t="s">
        <v>202</v>
      </c>
      <c r="I7" s="15" t="s">
        <v>91</v>
      </c>
      <c r="J7" s="5"/>
      <c r="K7" s="48">
        <v>43517</v>
      </c>
      <c r="L7" s="49">
        <v>1</v>
      </c>
      <c r="M7" s="5" t="s">
        <v>311</v>
      </c>
      <c r="N7" s="5" t="s">
        <v>311</v>
      </c>
      <c r="O7" s="5">
        <v>4</v>
      </c>
      <c r="P7" s="5" t="s">
        <v>311</v>
      </c>
      <c r="Q7" s="25">
        <f>25000000+32500000+110500000</f>
        <v>168000000</v>
      </c>
    </row>
    <row r="8" spans="1:17" ht="36" x14ac:dyDescent="0.25">
      <c r="A8" s="5">
        <v>2019</v>
      </c>
      <c r="B8" s="13" t="s">
        <v>17</v>
      </c>
      <c r="C8" s="7" t="s">
        <v>23</v>
      </c>
      <c r="D8" s="15" t="s">
        <v>97</v>
      </c>
      <c r="E8" s="25">
        <v>675800000</v>
      </c>
      <c r="F8" s="13" t="s">
        <v>109</v>
      </c>
      <c r="G8" s="36">
        <v>93450267</v>
      </c>
      <c r="H8" s="45" t="s">
        <v>205</v>
      </c>
      <c r="I8" s="15" t="s">
        <v>91</v>
      </c>
      <c r="J8" s="5"/>
      <c r="K8" s="48">
        <v>43524</v>
      </c>
      <c r="L8" s="49">
        <v>1</v>
      </c>
      <c r="M8" s="5" t="s">
        <v>311</v>
      </c>
      <c r="N8" s="5" t="s">
        <v>311</v>
      </c>
      <c r="O8" s="5">
        <v>4</v>
      </c>
      <c r="P8" s="5" t="s">
        <v>311</v>
      </c>
      <c r="Q8" s="25">
        <v>205000000</v>
      </c>
    </row>
    <row r="9" spans="1:17" ht="36" x14ac:dyDescent="0.25">
      <c r="A9" s="5">
        <v>2019</v>
      </c>
      <c r="B9" s="13" t="s">
        <v>17</v>
      </c>
      <c r="C9" s="7" t="s">
        <v>24</v>
      </c>
      <c r="D9" s="15" t="s">
        <v>97</v>
      </c>
      <c r="E9" s="25">
        <f>60000000+40000000+300000000</f>
        <v>400000000</v>
      </c>
      <c r="F9" s="15" t="s">
        <v>110</v>
      </c>
      <c r="G9" s="36">
        <v>900540652</v>
      </c>
      <c r="H9" s="45" t="s">
        <v>205</v>
      </c>
      <c r="I9" s="15" t="s">
        <v>91</v>
      </c>
      <c r="J9" s="5"/>
      <c r="K9" s="48">
        <v>43524</v>
      </c>
      <c r="L9" s="49">
        <v>1</v>
      </c>
      <c r="M9" s="5" t="s">
        <v>311</v>
      </c>
      <c r="N9" s="5" t="s">
        <v>312</v>
      </c>
      <c r="O9" s="5"/>
      <c r="P9" s="5" t="s">
        <v>312</v>
      </c>
      <c r="Q9" s="50"/>
    </row>
    <row r="10" spans="1:17" ht="36" x14ac:dyDescent="0.25">
      <c r="A10" s="5">
        <v>2019</v>
      </c>
      <c r="B10" s="13" t="s">
        <v>31</v>
      </c>
      <c r="C10" s="7" t="s">
        <v>25</v>
      </c>
      <c r="D10" s="15" t="s">
        <v>97</v>
      </c>
      <c r="E10" s="25">
        <v>48000000</v>
      </c>
      <c r="F10" s="32" t="s">
        <v>111</v>
      </c>
      <c r="G10" s="36">
        <v>30208823</v>
      </c>
      <c r="H10" s="45" t="s">
        <v>206</v>
      </c>
      <c r="I10" s="13" t="s">
        <v>90</v>
      </c>
      <c r="J10" s="5"/>
      <c r="K10" s="48">
        <v>43524</v>
      </c>
      <c r="L10" s="49">
        <v>1</v>
      </c>
      <c r="M10" s="5" t="s">
        <v>311</v>
      </c>
      <c r="N10" s="5" t="s">
        <v>311</v>
      </c>
      <c r="O10" s="5">
        <v>1</v>
      </c>
      <c r="P10" s="5" t="s">
        <v>311</v>
      </c>
      <c r="Q10" s="25">
        <v>24000000</v>
      </c>
    </row>
    <row r="11" spans="1:17" ht="60" x14ac:dyDescent="0.25">
      <c r="A11" s="5">
        <v>2019</v>
      </c>
      <c r="B11" s="13" t="s">
        <v>23</v>
      </c>
      <c r="C11" s="7" t="s">
        <v>26</v>
      </c>
      <c r="D11" s="13" t="s">
        <v>99</v>
      </c>
      <c r="E11" s="25">
        <v>160000000</v>
      </c>
      <c r="F11" s="13" t="s">
        <v>112</v>
      </c>
      <c r="G11" s="36">
        <v>900218370</v>
      </c>
      <c r="H11" s="45" t="s">
        <v>207</v>
      </c>
      <c r="I11" s="15" t="s">
        <v>91</v>
      </c>
      <c r="J11" s="5"/>
      <c r="K11" s="48">
        <v>43529</v>
      </c>
      <c r="L11" s="49">
        <v>1</v>
      </c>
      <c r="M11" s="5" t="s">
        <v>311</v>
      </c>
      <c r="N11" s="5" t="s">
        <v>311</v>
      </c>
      <c r="O11" s="5">
        <v>3</v>
      </c>
      <c r="P11" s="5" t="s">
        <v>311</v>
      </c>
      <c r="Q11" s="50">
        <v>24505410</v>
      </c>
    </row>
    <row r="12" spans="1:17" ht="36" x14ac:dyDescent="0.25">
      <c r="A12" s="5">
        <v>2019</v>
      </c>
      <c r="B12" s="13" t="s">
        <v>22</v>
      </c>
      <c r="C12" s="7" t="s">
        <v>27</v>
      </c>
      <c r="D12" s="13" t="s">
        <v>97</v>
      </c>
      <c r="E12" s="25">
        <f>35000000+100000000+20000000+250000000</f>
        <v>405000000</v>
      </c>
      <c r="F12" s="30" t="s">
        <v>113</v>
      </c>
      <c r="G12" s="35">
        <v>901264995</v>
      </c>
      <c r="H12" s="45" t="s">
        <v>208</v>
      </c>
      <c r="I12" s="15" t="s">
        <v>91</v>
      </c>
      <c r="J12" s="5"/>
      <c r="K12" s="48">
        <v>43538</v>
      </c>
      <c r="L12" s="49">
        <v>1</v>
      </c>
      <c r="M12" s="5" t="s">
        <v>311</v>
      </c>
      <c r="N12" s="5" t="s">
        <v>312</v>
      </c>
      <c r="O12" s="5"/>
      <c r="P12" s="5" t="s">
        <v>312</v>
      </c>
      <c r="Q12" s="50"/>
    </row>
    <row r="13" spans="1:17" ht="36" x14ac:dyDescent="0.25">
      <c r="A13" s="5">
        <v>2019</v>
      </c>
      <c r="B13" s="13" t="s">
        <v>38</v>
      </c>
      <c r="C13" s="7" t="s">
        <v>28</v>
      </c>
      <c r="D13" s="13" t="s">
        <v>97</v>
      </c>
      <c r="E13" s="25">
        <v>10000000</v>
      </c>
      <c r="F13" s="32" t="s">
        <v>114</v>
      </c>
      <c r="G13" s="35">
        <v>21215495</v>
      </c>
      <c r="H13" s="45" t="s">
        <v>209</v>
      </c>
      <c r="I13" s="13" t="s">
        <v>90</v>
      </c>
      <c r="J13" s="5"/>
      <c r="K13" s="35" t="s">
        <v>263</v>
      </c>
      <c r="L13" s="49">
        <v>1</v>
      </c>
      <c r="M13" s="5" t="s">
        <v>311</v>
      </c>
      <c r="N13" s="5" t="s">
        <v>311</v>
      </c>
      <c r="O13" s="5">
        <v>3</v>
      </c>
      <c r="P13" s="5" t="s">
        <v>311</v>
      </c>
      <c r="Q13" s="25">
        <v>5000000</v>
      </c>
    </row>
    <row r="14" spans="1:17" ht="48" x14ac:dyDescent="0.25">
      <c r="A14" s="5">
        <v>2019</v>
      </c>
      <c r="B14" s="13" t="s">
        <v>25</v>
      </c>
      <c r="C14" s="7" t="s">
        <v>29</v>
      </c>
      <c r="D14" s="13" t="s">
        <v>97</v>
      </c>
      <c r="E14" s="25">
        <f>15000000+170000000+70000000+40000000</f>
        <v>295000000</v>
      </c>
      <c r="F14" s="30" t="s">
        <v>115</v>
      </c>
      <c r="G14" s="35" t="s">
        <v>167</v>
      </c>
      <c r="H14" s="45" t="s">
        <v>210</v>
      </c>
      <c r="I14" s="15" t="s">
        <v>91</v>
      </c>
      <c r="J14" s="5"/>
      <c r="K14" s="35" t="s">
        <v>264</v>
      </c>
      <c r="L14" s="49">
        <v>1</v>
      </c>
      <c r="M14" s="5" t="s">
        <v>311</v>
      </c>
      <c r="N14" s="5" t="s">
        <v>311</v>
      </c>
      <c r="O14" s="5">
        <v>4</v>
      </c>
      <c r="P14" s="5" t="s">
        <v>311</v>
      </c>
      <c r="Q14" s="25">
        <v>93600000</v>
      </c>
    </row>
    <row r="15" spans="1:17" ht="36" x14ac:dyDescent="0.25">
      <c r="A15" s="5">
        <v>2019</v>
      </c>
      <c r="B15" s="13" t="s">
        <v>32</v>
      </c>
      <c r="C15" s="7" t="s">
        <v>30</v>
      </c>
      <c r="D15" s="13" t="s">
        <v>97</v>
      </c>
      <c r="E15" s="25">
        <v>140000000</v>
      </c>
      <c r="F15" s="32" t="s">
        <v>116</v>
      </c>
      <c r="G15" s="35" t="s">
        <v>168</v>
      </c>
      <c r="H15" s="33" t="s">
        <v>211</v>
      </c>
      <c r="I15" s="15" t="s">
        <v>91</v>
      </c>
      <c r="J15" s="5"/>
      <c r="K15" s="35" t="s">
        <v>265</v>
      </c>
      <c r="L15" s="49">
        <v>1</v>
      </c>
      <c r="M15" s="5" t="s">
        <v>311</v>
      </c>
      <c r="N15" s="5" t="s">
        <v>311</v>
      </c>
      <c r="O15" s="5">
        <v>4</v>
      </c>
      <c r="P15" s="5" t="s">
        <v>312</v>
      </c>
      <c r="Q15" s="25"/>
    </row>
    <row r="16" spans="1:17" ht="36" x14ac:dyDescent="0.25">
      <c r="A16" s="5">
        <v>2019</v>
      </c>
      <c r="B16" s="13" t="s">
        <v>27</v>
      </c>
      <c r="C16" s="7" t="s">
        <v>31</v>
      </c>
      <c r="D16" s="13" t="s">
        <v>97</v>
      </c>
      <c r="E16" s="25">
        <f>40000000+250000000+450000000</f>
        <v>740000000</v>
      </c>
      <c r="F16" s="15" t="s">
        <v>117</v>
      </c>
      <c r="G16" s="35" t="s">
        <v>169</v>
      </c>
      <c r="H16" s="33" t="s">
        <v>212</v>
      </c>
      <c r="I16" s="15" t="s">
        <v>91</v>
      </c>
      <c r="J16" s="5"/>
      <c r="K16" s="35" t="s">
        <v>266</v>
      </c>
      <c r="L16" s="49">
        <v>1</v>
      </c>
      <c r="M16" s="5" t="s">
        <v>311</v>
      </c>
      <c r="N16" s="5" t="s">
        <v>311</v>
      </c>
      <c r="O16" s="5">
        <v>6</v>
      </c>
      <c r="P16" s="5" t="s">
        <v>312</v>
      </c>
      <c r="Q16" s="50"/>
    </row>
    <row r="17" spans="1:17" ht="36" x14ac:dyDescent="0.25">
      <c r="A17" s="5">
        <v>2019</v>
      </c>
      <c r="B17" s="13" t="s">
        <v>27</v>
      </c>
      <c r="C17" s="7" t="s">
        <v>32</v>
      </c>
      <c r="D17" s="13" t="s">
        <v>97</v>
      </c>
      <c r="E17" s="25">
        <v>50000000</v>
      </c>
      <c r="F17" s="13" t="s">
        <v>118</v>
      </c>
      <c r="G17" s="35" t="s">
        <v>170</v>
      </c>
      <c r="H17" s="33" t="s">
        <v>212</v>
      </c>
      <c r="I17" s="13" t="s">
        <v>90</v>
      </c>
      <c r="J17" s="5"/>
      <c r="K17" s="35" t="s">
        <v>266</v>
      </c>
      <c r="L17" s="49">
        <v>1</v>
      </c>
      <c r="M17" s="5" t="s">
        <v>311</v>
      </c>
      <c r="N17" s="5" t="s">
        <v>312</v>
      </c>
      <c r="O17" s="5"/>
      <c r="P17" s="5" t="s">
        <v>312</v>
      </c>
      <c r="Q17" s="50"/>
    </row>
    <row r="18" spans="1:17" ht="24" x14ac:dyDescent="0.25">
      <c r="A18" s="5">
        <v>2019</v>
      </c>
      <c r="B18" s="13" t="s">
        <v>40</v>
      </c>
      <c r="C18" s="7" t="s">
        <v>33</v>
      </c>
      <c r="D18" s="13" t="s">
        <v>97</v>
      </c>
      <c r="E18" s="25">
        <v>40000000</v>
      </c>
      <c r="F18" s="13" t="s">
        <v>119</v>
      </c>
      <c r="G18" s="35" t="s">
        <v>171</v>
      </c>
      <c r="H18" s="33" t="s">
        <v>213</v>
      </c>
      <c r="I18" s="13" t="s">
        <v>90</v>
      </c>
      <c r="J18" s="5"/>
      <c r="K18" s="35" t="s">
        <v>267</v>
      </c>
      <c r="L18" s="49">
        <v>1</v>
      </c>
      <c r="M18" s="5" t="s">
        <v>311</v>
      </c>
      <c r="N18" s="5" t="s">
        <v>312</v>
      </c>
      <c r="O18" s="5"/>
      <c r="P18" s="5" t="s">
        <v>311</v>
      </c>
      <c r="Q18" s="25">
        <v>20000000</v>
      </c>
    </row>
    <row r="19" spans="1:17" ht="48" x14ac:dyDescent="0.25">
      <c r="A19" s="5">
        <v>2019</v>
      </c>
      <c r="B19" s="13" t="s">
        <v>41</v>
      </c>
      <c r="C19" s="7" t="s">
        <v>34</v>
      </c>
      <c r="D19" s="13" t="s">
        <v>98</v>
      </c>
      <c r="E19" s="25">
        <v>40000000</v>
      </c>
      <c r="F19" s="13" t="s">
        <v>120</v>
      </c>
      <c r="G19" s="35" t="s">
        <v>172</v>
      </c>
      <c r="H19" s="33" t="s">
        <v>214</v>
      </c>
      <c r="I19" s="13" t="s">
        <v>90</v>
      </c>
      <c r="J19" s="5"/>
      <c r="K19" s="35" t="s">
        <v>268</v>
      </c>
      <c r="L19" s="49">
        <v>1</v>
      </c>
      <c r="M19" s="5" t="s">
        <v>311</v>
      </c>
      <c r="N19" s="5" t="s">
        <v>312</v>
      </c>
      <c r="O19" s="5"/>
      <c r="P19" s="5" t="s">
        <v>311</v>
      </c>
      <c r="Q19" s="25">
        <v>20000000</v>
      </c>
    </row>
    <row r="20" spans="1:17" ht="36" x14ac:dyDescent="0.25">
      <c r="A20" s="5">
        <v>2019</v>
      </c>
      <c r="B20" s="13" t="s">
        <v>39</v>
      </c>
      <c r="C20" s="7" t="s">
        <v>35</v>
      </c>
      <c r="D20" s="13" t="s">
        <v>97</v>
      </c>
      <c r="E20" s="25">
        <v>10000000</v>
      </c>
      <c r="F20" s="13" t="s">
        <v>121</v>
      </c>
      <c r="G20" s="35" t="s">
        <v>173</v>
      </c>
      <c r="H20" s="15" t="s">
        <v>215</v>
      </c>
      <c r="I20" s="13" t="s">
        <v>90</v>
      </c>
      <c r="J20" s="5"/>
      <c r="K20" s="35" t="s">
        <v>268</v>
      </c>
      <c r="L20" s="49">
        <v>1</v>
      </c>
      <c r="M20" s="5" t="s">
        <v>311</v>
      </c>
      <c r="N20" s="5" t="s">
        <v>312</v>
      </c>
      <c r="O20" s="5"/>
      <c r="P20" s="5" t="s">
        <v>312</v>
      </c>
      <c r="Q20" s="50"/>
    </row>
    <row r="21" spans="1:17" ht="36" x14ac:dyDescent="0.25">
      <c r="A21" s="5">
        <v>2019</v>
      </c>
      <c r="B21" s="13" t="s">
        <v>44</v>
      </c>
      <c r="C21" s="7" t="s">
        <v>36</v>
      </c>
      <c r="D21" s="13" t="s">
        <v>98</v>
      </c>
      <c r="E21" s="25">
        <v>21000000</v>
      </c>
      <c r="F21" s="30" t="s">
        <v>122</v>
      </c>
      <c r="G21" s="35">
        <v>900707916</v>
      </c>
      <c r="H21" s="45" t="s">
        <v>216</v>
      </c>
      <c r="I21" s="13" t="s">
        <v>90</v>
      </c>
      <c r="J21" s="5"/>
      <c r="K21" s="35" t="s">
        <v>269</v>
      </c>
      <c r="L21" s="49">
        <v>1</v>
      </c>
      <c r="M21" s="5" t="s">
        <v>311</v>
      </c>
      <c r="N21" s="5" t="s">
        <v>312</v>
      </c>
      <c r="O21" s="5"/>
      <c r="P21" s="5" t="s">
        <v>312</v>
      </c>
      <c r="Q21" s="50"/>
    </row>
    <row r="22" spans="1:17" ht="60" x14ac:dyDescent="0.25">
      <c r="A22" s="5">
        <v>2019</v>
      </c>
      <c r="B22" s="13" t="s">
        <v>43</v>
      </c>
      <c r="C22" s="7" t="s">
        <v>37</v>
      </c>
      <c r="D22" s="15" t="s">
        <v>97</v>
      </c>
      <c r="E22" s="25">
        <v>26000000</v>
      </c>
      <c r="F22" s="30" t="s">
        <v>123</v>
      </c>
      <c r="G22" s="35">
        <v>900313668</v>
      </c>
      <c r="H22" s="45" t="s">
        <v>217</v>
      </c>
      <c r="I22" s="13" t="s">
        <v>90</v>
      </c>
      <c r="J22" s="5"/>
      <c r="K22" s="35" t="s">
        <v>270</v>
      </c>
      <c r="L22" s="49">
        <v>1</v>
      </c>
      <c r="M22" s="5" t="s">
        <v>311</v>
      </c>
      <c r="N22" s="5" t="s">
        <v>312</v>
      </c>
      <c r="O22" s="5"/>
      <c r="P22" s="5" t="s">
        <v>311</v>
      </c>
      <c r="Q22" s="25">
        <v>13000000</v>
      </c>
    </row>
    <row r="23" spans="1:17" ht="60" x14ac:dyDescent="0.25">
      <c r="A23" s="5">
        <v>2019</v>
      </c>
      <c r="B23" s="13" t="s">
        <v>45</v>
      </c>
      <c r="C23" s="7" t="s">
        <v>38</v>
      </c>
      <c r="D23" s="15" t="s">
        <v>97</v>
      </c>
      <c r="E23" s="25">
        <v>6000000</v>
      </c>
      <c r="F23" s="30" t="s">
        <v>124</v>
      </c>
      <c r="G23" s="37" t="s">
        <v>174</v>
      </c>
      <c r="H23" s="33" t="s">
        <v>218</v>
      </c>
      <c r="I23" s="13" t="s">
        <v>90</v>
      </c>
      <c r="J23" s="2"/>
      <c r="K23" s="35" t="s">
        <v>270</v>
      </c>
      <c r="L23" s="49">
        <v>1</v>
      </c>
      <c r="M23" s="5" t="s">
        <v>311</v>
      </c>
      <c r="N23" s="5" t="s">
        <v>312</v>
      </c>
      <c r="O23" s="5"/>
      <c r="P23" s="5" t="s">
        <v>312</v>
      </c>
      <c r="Q23" s="50"/>
    </row>
    <row r="24" spans="1:17" ht="24" x14ac:dyDescent="0.25">
      <c r="A24" s="5">
        <v>2019</v>
      </c>
      <c r="B24" s="14" t="s">
        <v>47</v>
      </c>
      <c r="C24" s="7" t="s">
        <v>39</v>
      </c>
      <c r="D24" s="14" t="s">
        <v>100</v>
      </c>
      <c r="E24" s="27">
        <v>53000000</v>
      </c>
      <c r="F24" s="21" t="s">
        <v>125</v>
      </c>
      <c r="G24" s="37" t="s">
        <v>164</v>
      </c>
      <c r="H24" s="21" t="s">
        <v>219</v>
      </c>
      <c r="I24" s="15" t="s">
        <v>92</v>
      </c>
      <c r="J24" s="2"/>
      <c r="K24" s="35" t="s">
        <v>271</v>
      </c>
      <c r="L24" s="49">
        <v>1</v>
      </c>
      <c r="M24" s="5" t="s">
        <v>311</v>
      </c>
      <c r="N24" s="5" t="s">
        <v>312</v>
      </c>
      <c r="O24" s="5"/>
      <c r="P24" s="5" t="s">
        <v>311</v>
      </c>
      <c r="Q24" s="25">
        <v>26500000</v>
      </c>
    </row>
    <row r="25" spans="1:17" ht="24" x14ac:dyDescent="0.25">
      <c r="A25" s="5">
        <v>2019</v>
      </c>
      <c r="B25" s="54" t="s">
        <v>48</v>
      </c>
      <c r="C25" s="7" t="s">
        <v>40</v>
      </c>
      <c r="D25" s="21" t="s">
        <v>97</v>
      </c>
      <c r="E25" s="27">
        <v>53000000</v>
      </c>
      <c r="F25" s="21" t="s">
        <v>126</v>
      </c>
      <c r="G25" s="37" t="s">
        <v>175</v>
      </c>
      <c r="H25" s="21" t="s">
        <v>220</v>
      </c>
      <c r="I25" s="15" t="s">
        <v>92</v>
      </c>
      <c r="J25" s="2"/>
      <c r="K25" s="35" t="s">
        <v>271</v>
      </c>
      <c r="L25" s="49">
        <v>1</v>
      </c>
      <c r="M25" s="5" t="s">
        <v>311</v>
      </c>
      <c r="N25" s="5" t="s">
        <v>312</v>
      </c>
      <c r="O25" s="5"/>
      <c r="P25" s="5" t="s">
        <v>311</v>
      </c>
      <c r="Q25" s="25">
        <v>26000000</v>
      </c>
    </row>
    <row r="26" spans="1:17" ht="36" x14ac:dyDescent="0.25">
      <c r="A26" s="5">
        <v>2019</v>
      </c>
      <c r="B26" s="55" t="s">
        <v>46</v>
      </c>
      <c r="C26" s="7" t="s">
        <v>41</v>
      </c>
      <c r="D26" s="22" t="s">
        <v>97</v>
      </c>
      <c r="E26" s="25">
        <v>16000000</v>
      </c>
      <c r="F26" s="33" t="s">
        <v>127</v>
      </c>
      <c r="G26" s="37" t="s">
        <v>176</v>
      </c>
      <c r="H26" s="33" t="s">
        <v>221</v>
      </c>
      <c r="I26" s="15" t="s">
        <v>92</v>
      </c>
      <c r="J26" s="2"/>
      <c r="K26" s="35" t="s">
        <v>271</v>
      </c>
      <c r="L26" s="49">
        <v>1</v>
      </c>
      <c r="M26" s="5" t="s">
        <v>311</v>
      </c>
      <c r="N26" s="5" t="s">
        <v>312</v>
      </c>
      <c r="O26" s="5"/>
      <c r="P26" s="5" t="s">
        <v>311</v>
      </c>
      <c r="Q26" s="25">
        <v>8000000</v>
      </c>
    </row>
    <row r="27" spans="1:17" ht="24" x14ac:dyDescent="0.25">
      <c r="A27" s="5">
        <v>2019</v>
      </c>
      <c r="B27" s="56" t="s">
        <v>49</v>
      </c>
      <c r="C27" s="8" t="s">
        <v>42</v>
      </c>
      <c r="D27" s="22" t="s">
        <v>97</v>
      </c>
      <c r="E27" s="25">
        <v>15000000</v>
      </c>
      <c r="F27" s="13" t="s">
        <v>128</v>
      </c>
      <c r="G27" s="37">
        <v>830040054</v>
      </c>
      <c r="H27" s="33" t="s">
        <v>222</v>
      </c>
      <c r="I27" s="15" t="s">
        <v>92</v>
      </c>
      <c r="J27" s="2"/>
      <c r="K27" s="35" t="s">
        <v>272</v>
      </c>
      <c r="L27" s="49">
        <v>1</v>
      </c>
      <c r="M27" s="5" t="s">
        <v>311</v>
      </c>
      <c r="N27" s="5" t="s">
        <v>312</v>
      </c>
      <c r="O27" s="5"/>
      <c r="P27" s="5" t="s">
        <v>311</v>
      </c>
      <c r="Q27" s="25">
        <v>7500000</v>
      </c>
    </row>
    <row r="28" spans="1:17" ht="24" x14ac:dyDescent="0.25">
      <c r="A28" s="5">
        <v>2019</v>
      </c>
      <c r="B28" s="13" t="s">
        <v>53</v>
      </c>
      <c r="C28" s="7" t="s">
        <v>43</v>
      </c>
      <c r="D28" s="13" t="s">
        <v>98</v>
      </c>
      <c r="E28" s="25">
        <v>25000000</v>
      </c>
      <c r="F28" s="15" t="s">
        <v>129</v>
      </c>
      <c r="G28" s="37" t="s">
        <v>177</v>
      </c>
      <c r="H28" s="15" t="s">
        <v>223</v>
      </c>
      <c r="I28" s="15" t="s">
        <v>92</v>
      </c>
      <c r="J28" s="2"/>
      <c r="K28" s="35" t="s">
        <v>273</v>
      </c>
      <c r="L28" s="49">
        <v>1</v>
      </c>
      <c r="M28" s="5" t="s">
        <v>311</v>
      </c>
      <c r="N28" s="5"/>
      <c r="O28" s="5"/>
      <c r="P28" s="5"/>
      <c r="Q28" s="50"/>
    </row>
    <row r="29" spans="1:17" ht="24" x14ac:dyDescent="0.25">
      <c r="A29" s="5">
        <v>2019</v>
      </c>
      <c r="B29" s="23" t="s">
        <v>50</v>
      </c>
      <c r="C29" s="9" t="s">
        <v>44</v>
      </c>
      <c r="D29" s="23" t="s">
        <v>98</v>
      </c>
      <c r="E29" s="28">
        <v>421000000</v>
      </c>
      <c r="F29" s="23" t="s">
        <v>130</v>
      </c>
      <c r="G29" s="38" t="s">
        <v>178</v>
      </c>
      <c r="H29" s="16" t="s">
        <v>224</v>
      </c>
      <c r="I29" s="16" t="s">
        <v>93</v>
      </c>
      <c r="J29" s="2"/>
      <c r="K29" s="41" t="s">
        <v>274</v>
      </c>
      <c r="L29" s="49">
        <v>1</v>
      </c>
      <c r="M29" s="5" t="s">
        <v>311</v>
      </c>
      <c r="N29" s="5" t="s">
        <v>311</v>
      </c>
      <c r="O29" s="5">
        <v>1</v>
      </c>
      <c r="P29" s="5" t="s">
        <v>311</v>
      </c>
      <c r="Q29" s="28">
        <v>210000000</v>
      </c>
    </row>
    <row r="30" spans="1:17" ht="24" x14ac:dyDescent="0.25">
      <c r="A30" s="5">
        <v>2019</v>
      </c>
      <c r="B30" s="13" t="s">
        <v>56</v>
      </c>
      <c r="C30" s="7" t="s">
        <v>45</v>
      </c>
      <c r="D30" s="21" t="s">
        <v>97</v>
      </c>
      <c r="E30" s="25">
        <v>30000000</v>
      </c>
      <c r="F30" s="13" t="s">
        <v>116</v>
      </c>
      <c r="G30" s="37" t="s">
        <v>168</v>
      </c>
      <c r="H30" s="15" t="s">
        <v>225</v>
      </c>
      <c r="I30" s="15" t="s">
        <v>92</v>
      </c>
      <c r="J30" s="2"/>
      <c r="K30" s="35" t="s">
        <v>275</v>
      </c>
      <c r="L30" s="49">
        <v>1</v>
      </c>
      <c r="M30" s="5" t="s">
        <v>311</v>
      </c>
      <c r="N30" s="5" t="s">
        <v>312</v>
      </c>
      <c r="O30" s="5"/>
      <c r="P30" s="5" t="s">
        <v>311</v>
      </c>
      <c r="Q30" s="25">
        <v>8360000</v>
      </c>
    </row>
    <row r="31" spans="1:17" ht="24" x14ac:dyDescent="0.25">
      <c r="A31" s="5">
        <v>2019</v>
      </c>
      <c r="B31" s="13" t="s">
        <v>55</v>
      </c>
      <c r="C31" s="7" t="s">
        <v>46</v>
      </c>
      <c r="D31" s="21" t="s">
        <v>97</v>
      </c>
      <c r="E31" s="25">
        <v>27000000</v>
      </c>
      <c r="F31" s="15" t="s">
        <v>131</v>
      </c>
      <c r="G31" s="37" t="s">
        <v>179</v>
      </c>
      <c r="H31" s="15" t="s">
        <v>225</v>
      </c>
      <c r="I31" s="15" t="s">
        <v>92</v>
      </c>
      <c r="J31" s="2"/>
      <c r="K31" s="35" t="s">
        <v>275</v>
      </c>
      <c r="L31" s="49">
        <v>1</v>
      </c>
      <c r="M31" s="5" t="s">
        <v>311</v>
      </c>
      <c r="N31" s="5" t="s">
        <v>311</v>
      </c>
      <c r="O31" s="5">
        <v>1</v>
      </c>
      <c r="P31" s="5" t="s">
        <v>311</v>
      </c>
      <c r="Q31" s="25">
        <v>6323000</v>
      </c>
    </row>
    <row r="32" spans="1:17" ht="84" x14ac:dyDescent="0.25">
      <c r="A32" s="5">
        <v>2019</v>
      </c>
      <c r="B32" s="13" t="s">
        <v>54</v>
      </c>
      <c r="C32" s="7" t="s">
        <v>47</v>
      </c>
      <c r="D32" s="21" t="s">
        <v>97</v>
      </c>
      <c r="E32" s="25">
        <v>2000000</v>
      </c>
      <c r="F32" s="13" t="s">
        <v>132</v>
      </c>
      <c r="G32" s="39" t="s">
        <v>180</v>
      </c>
      <c r="H32" s="46" t="s">
        <v>226</v>
      </c>
      <c r="I32" s="15" t="s">
        <v>92</v>
      </c>
      <c r="J32" s="2"/>
      <c r="K32" s="35" t="s">
        <v>276</v>
      </c>
      <c r="L32" s="49">
        <v>1</v>
      </c>
      <c r="M32" s="5" t="s">
        <v>311</v>
      </c>
      <c r="N32" s="5" t="s">
        <v>312</v>
      </c>
      <c r="O32" s="5"/>
      <c r="P32" s="5" t="s">
        <v>312</v>
      </c>
      <c r="Q32" s="50"/>
    </row>
    <row r="33" spans="1:17" ht="24" x14ac:dyDescent="0.25">
      <c r="A33" s="5">
        <v>2019</v>
      </c>
      <c r="B33" s="57" t="s">
        <v>57</v>
      </c>
      <c r="C33" s="7" t="s">
        <v>48</v>
      </c>
      <c r="D33" s="21" t="s">
        <v>97</v>
      </c>
      <c r="E33" s="25">
        <v>53000000</v>
      </c>
      <c r="F33" s="15" t="s">
        <v>133</v>
      </c>
      <c r="G33" s="40">
        <v>40433974</v>
      </c>
      <c r="H33" s="15" t="s">
        <v>227</v>
      </c>
      <c r="I33" s="15" t="s">
        <v>92</v>
      </c>
      <c r="J33" s="2"/>
      <c r="K33" s="35" t="s">
        <v>276</v>
      </c>
      <c r="L33" s="49">
        <v>1</v>
      </c>
      <c r="M33" s="5" t="s">
        <v>311</v>
      </c>
      <c r="N33" s="5" t="s">
        <v>311</v>
      </c>
      <c r="O33" s="5">
        <v>3</v>
      </c>
      <c r="P33" s="5" t="s">
        <v>312</v>
      </c>
      <c r="Q33" s="50"/>
    </row>
    <row r="34" spans="1:17" ht="60" x14ac:dyDescent="0.25">
      <c r="A34" s="5">
        <v>2019</v>
      </c>
      <c r="B34" s="57" t="s">
        <v>58</v>
      </c>
      <c r="C34" s="7" t="s">
        <v>49</v>
      </c>
      <c r="D34" s="13" t="s">
        <v>98</v>
      </c>
      <c r="E34" s="25">
        <v>2000000</v>
      </c>
      <c r="F34" s="13" t="s">
        <v>134</v>
      </c>
      <c r="G34" s="40" t="s">
        <v>181</v>
      </c>
      <c r="H34" s="46" t="s">
        <v>228</v>
      </c>
      <c r="I34" s="15" t="s">
        <v>94</v>
      </c>
      <c r="J34" s="2"/>
      <c r="K34" s="35" t="s">
        <v>277</v>
      </c>
      <c r="L34" s="49">
        <v>1</v>
      </c>
      <c r="M34" s="5" t="s">
        <v>311</v>
      </c>
      <c r="N34" s="5" t="s">
        <v>312</v>
      </c>
      <c r="O34" s="5"/>
      <c r="P34" s="5" t="s">
        <v>312</v>
      </c>
      <c r="Q34" s="50"/>
    </row>
    <row r="35" spans="1:17" ht="36" x14ac:dyDescent="0.25">
      <c r="A35" s="5">
        <v>2019</v>
      </c>
      <c r="B35" s="13" t="s">
        <v>59</v>
      </c>
      <c r="C35" s="7" t="s">
        <v>50</v>
      </c>
      <c r="D35" s="13" t="s">
        <v>98</v>
      </c>
      <c r="E35" s="25">
        <v>35000000</v>
      </c>
      <c r="F35" s="13" t="s">
        <v>135</v>
      </c>
      <c r="G35" s="35" t="s">
        <v>182</v>
      </c>
      <c r="H35" s="15" t="s">
        <v>229</v>
      </c>
      <c r="I35" s="15" t="s">
        <v>92</v>
      </c>
      <c r="J35" s="2"/>
      <c r="K35" s="35" t="s">
        <v>278</v>
      </c>
      <c r="L35" s="49">
        <v>1</v>
      </c>
      <c r="M35" s="5" t="s">
        <v>311</v>
      </c>
      <c r="N35" s="5" t="s">
        <v>312</v>
      </c>
      <c r="O35" s="5"/>
      <c r="P35" s="5" t="s">
        <v>312</v>
      </c>
      <c r="Q35" s="50"/>
    </row>
    <row r="36" spans="1:17" x14ac:dyDescent="0.25">
      <c r="A36" s="5">
        <v>2019</v>
      </c>
      <c r="B36" s="13" t="s">
        <v>52</v>
      </c>
      <c r="C36" s="7" t="s">
        <v>51</v>
      </c>
      <c r="D36" s="21" t="s">
        <v>97</v>
      </c>
      <c r="E36" s="25">
        <v>100000000</v>
      </c>
      <c r="F36" s="13" t="s">
        <v>136</v>
      </c>
      <c r="G36" s="35">
        <v>835001216</v>
      </c>
      <c r="H36" s="15" t="s">
        <v>230</v>
      </c>
      <c r="I36" s="15" t="s">
        <v>93</v>
      </c>
      <c r="J36" s="2"/>
      <c r="K36" s="35" t="s">
        <v>279</v>
      </c>
      <c r="L36" s="49">
        <v>1</v>
      </c>
      <c r="M36" s="5" t="s">
        <v>311</v>
      </c>
      <c r="N36" s="5" t="s">
        <v>312</v>
      </c>
      <c r="O36" s="5"/>
      <c r="P36" s="5" t="s">
        <v>311</v>
      </c>
      <c r="Q36" s="25">
        <v>50000000</v>
      </c>
    </row>
    <row r="37" spans="1:17" ht="36" x14ac:dyDescent="0.25">
      <c r="A37" s="5">
        <v>2019</v>
      </c>
      <c r="B37" s="13" t="s">
        <v>62</v>
      </c>
      <c r="C37" s="10" t="s">
        <v>52</v>
      </c>
      <c r="D37" s="13" t="s">
        <v>98</v>
      </c>
      <c r="E37" s="25">
        <v>24000000</v>
      </c>
      <c r="F37" s="13" t="s">
        <v>137</v>
      </c>
      <c r="G37" s="35" t="s">
        <v>183</v>
      </c>
      <c r="H37" s="15" t="s">
        <v>231</v>
      </c>
      <c r="I37" s="15" t="s">
        <v>92</v>
      </c>
      <c r="J37" s="2"/>
      <c r="K37" s="35" t="s">
        <v>280</v>
      </c>
      <c r="L37" s="49">
        <v>1</v>
      </c>
      <c r="M37" s="5" t="s">
        <v>311</v>
      </c>
      <c r="N37" s="5" t="s">
        <v>312</v>
      </c>
      <c r="O37" s="5"/>
      <c r="P37" s="5" t="s">
        <v>312</v>
      </c>
      <c r="Q37" s="50"/>
    </row>
    <row r="38" spans="1:17" ht="24" x14ac:dyDescent="0.25">
      <c r="A38" s="5">
        <v>2019</v>
      </c>
      <c r="B38" s="13" t="s">
        <v>60</v>
      </c>
      <c r="C38" s="7" t="s">
        <v>53</v>
      </c>
      <c r="D38" s="13" t="s">
        <v>98</v>
      </c>
      <c r="E38" s="25">
        <v>20000000</v>
      </c>
      <c r="F38" s="13" t="s">
        <v>138</v>
      </c>
      <c r="G38" s="35" t="s">
        <v>184</v>
      </c>
      <c r="H38" s="15" t="s">
        <v>232</v>
      </c>
      <c r="I38" s="15" t="s">
        <v>92</v>
      </c>
      <c r="J38" s="2"/>
      <c r="K38" s="35" t="s">
        <v>281</v>
      </c>
      <c r="L38" s="49">
        <v>1</v>
      </c>
      <c r="M38" s="5" t="s">
        <v>311</v>
      </c>
      <c r="N38" s="5" t="s">
        <v>312</v>
      </c>
      <c r="O38" s="5"/>
      <c r="P38" s="5" t="s">
        <v>312</v>
      </c>
      <c r="Q38" s="50"/>
    </row>
    <row r="39" spans="1:17" ht="24" x14ac:dyDescent="0.25">
      <c r="A39" s="5">
        <v>2019</v>
      </c>
      <c r="B39" s="13" t="s">
        <v>69</v>
      </c>
      <c r="C39" s="7" t="s">
        <v>54</v>
      </c>
      <c r="D39" s="13" t="s">
        <v>97</v>
      </c>
      <c r="E39" s="25">
        <v>53000000</v>
      </c>
      <c r="F39" s="13" t="s">
        <v>133</v>
      </c>
      <c r="G39" s="35" t="s">
        <v>185</v>
      </c>
      <c r="H39" s="15" t="s">
        <v>233</v>
      </c>
      <c r="I39" s="15" t="s">
        <v>92</v>
      </c>
      <c r="J39" s="2"/>
      <c r="K39" s="35" t="s">
        <v>282</v>
      </c>
      <c r="L39" s="49">
        <v>1</v>
      </c>
      <c r="M39" s="5" t="s">
        <v>311</v>
      </c>
      <c r="N39" s="5" t="s">
        <v>311</v>
      </c>
      <c r="O39" s="5">
        <v>4</v>
      </c>
      <c r="P39" s="5" t="s">
        <v>312</v>
      </c>
      <c r="Q39" s="50"/>
    </row>
    <row r="40" spans="1:17" x14ac:dyDescent="0.25">
      <c r="A40" s="5">
        <v>2019</v>
      </c>
      <c r="B40" s="13" t="s">
        <v>61</v>
      </c>
      <c r="C40" s="7" t="s">
        <v>55</v>
      </c>
      <c r="D40" s="13" t="s">
        <v>97</v>
      </c>
      <c r="E40" s="25">
        <v>530000000</v>
      </c>
      <c r="F40" s="13" t="s">
        <v>106</v>
      </c>
      <c r="G40" s="35" t="s">
        <v>164</v>
      </c>
      <c r="H40" s="13" t="s">
        <v>203</v>
      </c>
      <c r="I40" s="15" t="s">
        <v>93</v>
      </c>
      <c r="J40" s="2"/>
      <c r="K40" s="35" t="s">
        <v>283</v>
      </c>
      <c r="L40" s="49">
        <v>1</v>
      </c>
      <c r="M40" s="5" t="s">
        <v>311</v>
      </c>
      <c r="N40" s="5" t="s">
        <v>312</v>
      </c>
      <c r="O40" s="5"/>
      <c r="P40" s="5" t="s">
        <v>311</v>
      </c>
      <c r="Q40" s="50">
        <f>200000000+65000000</f>
        <v>265000000</v>
      </c>
    </row>
    <row r="41" spans="1:17" x14ac:dyDescent="0.25">
      <c r="A41" s="5">
        <v>2019</v>
      </c>
      <c r="B41" s="13" t="s">
        <v>51</v>
      </c>
      <c r="C41" s="7" t="s">
        <v>56</v>
      </c>
      <c r="D41" s="13" t="s">
        <v>98</v>
      </c>
      <c r="E41" s="25">
        <v>69730361</v>
      </c>
      <c r="F41" s="13" t="s">
        <v>139</v>
      </c>
      <c r="G41" s="35" t="s">
        <v>186</v>
      </c>
      <c r="H41" s="15" t="s">
        <v>234</v>
      </c>
      <c r="I41" s="15" t="s">
        <v>95</v>
      </c>
      <c r="J41" s="2"/>
      <c r="K41" s="35" t="s">
        <v>284</v>
      </c>
      <c r="L41" s="49">
        <v>1</v>
      </c>
      <c r="M41" s="5" t="s">
        <v>312</v>
      </c>
      <c r="N41" s="5" t="s">
        <v>311</v>
      </c>
      <c r="O41" s="5">
        <v>2</v>
      </c>
      <c r="P41" s="5" t="s">
        <v>311</v>
      </c>
      <c r="Q41" s="50">
        <v>21099515</v>
      </c>
    </row>
    <row r="42" spans="1:17" ht="24" x14ac:dyDescent="0.25">
      <c r="A42" s="5">
        <v>2019</v>
      </c>
      <c r="B42" s="13" t="s">
        <v>71</v>
      </c>
      <c r="C42" s="7" t="s">
        <v>57</v>
      </c>
      <c r="D42" s="13" t="s">
        <v>97</v>
      </c>
      <c r="E42" s="25">
        <v>540000</v>
      </c>
      <c r="F42" s="13" t="s">
        <v>140</v>
      </c>
      <c r="G42" s="35" t="s">
        <v>187</v>
      </c>
      <c r="H42" s="15" t="s">
        <v>235</v>
      </c>
      <c r="I42" s="15" t="s">
        <v>92</v>
      </c>
      <c r="J42" s="2"/>
      <c r="K42" s="35" t="s">
        <v>285</v>
      </c>
      <c r="L42" s="49">
        <v>1</v>
      </c>
      <c r="M42" s="5" t="s">
        <v>311</v>
      </c>
      <c r="N42" s="5" t="s">
        <v>312</v>
      </c>
      <c r="O42" s="5"/>
      <c r="P42" s="5" t="s">
        <v>312</v>
      </c>
      <c r="Q42" s="50"/>
    </row>
    <row r="43" spans="1:17" ht="24" x14ac:dyDescent="0.25">
      <c r="A43" s="5">
        <v>2019</v>
      </c>
      <c r="B43" s="13" t="s">
        <v>68</v>
      </c>
      <c r="C43" s="7" t="s">
        <v>58</v>
      </c>
      <c r="D43" s="13" t="s">
        <v>101</v>
      </c>
      <c r="E43" s="29">
        <v>16530000</v>
      </c>
      <c r="F43" s="13" t="s">
        <v>141</v>
      </c>
      <c r="G43" s="35" t="s">
        <v>188</v>
      </c>
      <c r="H43" s="15" t="s">
        <v>236</v>
      </c>
      <c r="I43" s="20" t="s">
        <v>262</v>
      </c>
      <c r="J43" s="18"/>
      <c r="K43" s="35" t="s">
        <v>286</v>
      </c>
      <c r="L43" s="49">
        <v>1</v>
      </c>
      <c r="M43" s="5" t="s">
        <v>311</v>
      </c>
      <c r="N43" s="5" t="s">
        <v>312</v>
      </c>
      <c r="O43" s="5"/>
      <c r="P43" s="5" t="s">
        <v>312</v>
      </c>
      <c r="Q43" s="50"/>
    </row>
    <row r="44" spans="1:17" ht="24" x14ac:dyDescent="0.25">
      <c r="A44" s="5">
        <v>2019</v>
      </c>
      <c r="B44" s="13" t="s">
        <v>70</v>
      </c>
      <c r="C44" s="7" t="s">
        <v>59</v>
      </c>
      <c r="D44" s="13" t="s">
        <v>97</v>
      </c>
      <c r="E44" s="25">
        <v>300000000</v>
      </c>
      <c r="F44" s="13" t="s">
        <v>131</v>
      </c>
      <c r="G44" s="35" t="s">
        <v>179</v>
      </c>
      <c r="H44" s="15" t="s">
        <v>225</v>
      </c>
      <c r="I44" s="15" t="s">
        <v>93</v>
      </c>
      <c r="J44" s="2"/>
      <c r="K44" s="35" t="s">
        <v>287</v>
      </c>
      <c r="L44" s="49">
        <v>1</v>
      </c>
      <c r="M44" s="5" t="s">
        <v>311</v>
      </c>
      <c r="N44" s="5" t="s">
        <v>311</v>
      </c>
      <c r="O44" s="5">
        <v>3</v>
      </c>
      <c r="P44" s="5" t="s">
        <v>311</v>
      </c>
      <c r="Q44" s="50">
        <f>61200000+87000000</f>
        <v>148200000</v>
      </c>
    </row>
    <row r="45" spans="1:17" x14ac:dyDescent="0.25">
      <c r="A45" s="5">
        <v>2019</v>
      </c>
      <c r="B45" s="13" t="s">
        <v>315</v>
      </c>
      <c r="C45" s="7" t="s">
        <v>60</v>
      </c>
      <c r="D45" s="13" t="s">
        <v>97</v>
      </c>
      <c r="E45" s="25">
        <v>53000000</v>
      </c>
      <c r="F45" s="13" t="s">
        <v>142</v>
      </c>
      <c r="G45" s="35" t="s">
        <v>189</v>
      </c>
      <c r="H45" s="15" t="s">
        <v>237</v>
      </c>
      <c r="I45" s="15" t="s">
        <v>92</v>
      </c>
      <c r="J45" s="2"/>
      <c r="K45" s="35" t="s">
        <v>288</v>
      </c>
      <c r="L45" s="49">
        <v>1</v>
      </c>
      <c r="M45" s="5" t="s">
        <v>311</v>
      </c>
      <c r="N45" s="5" t="s">
        <v>312</v>
      </c>
      <c r="O45" s="5"/>
      <c r="P45" s="5" t="s">
        <v>311</v>
      </c>
      <c r="Q45" s="25">
        <v>26500000</v>
      </c>
    </row>
    <row r="46" spans="1:17" x14ac:dyDescent="0.25">
      <c r="A46" s="5">
        <v>2019</v>
      </c>
      <c r="B46" s="13" t="s">
        <v>316</v>
      </c>
      <c r="C46" s="7" t="s">
        <v>61</v>
      </c>
      <c r="D46" s="13" t="s">
        <v>97</v>
      </c>
      <c r="E46" s="25">
        <v>53000000</v>
      </c>
      <c r="F46" s="13" t="s">
        <v>142</v>
      </c>
      <c r="G46" s="35" t="s">
        <v>189</v>
      </c>
      <c r="H46" s="15" t="s">
        <v>237</v>
      </c>
      <c r="I46" s="15" t="s">
        <v>92</v>
      </c>
      <c r="J46" s="2"/>
      <c r="K46" s="35" t="s">
        <v>288</v>
      </c>
      <c r="L46" s="49">
        <v>1</v>
      </c>
      <c r="M46" s="5" t="s">
        <v>311</v>
      </c>
      <c r="N46" s="5" t="s">
        <v>312</v>
      </c>
      <c r="O46" s="5"/>
      <c r="P46" s="5" t="s">
        <v>312</v>
      </c>
      <c r="Q46" s="50"/>
    </row>
    <row r="47" spans="1:17" x14ac:dyDescent="0.25">
      <c r="A47" s="5">
        <v>2019</v>
      </c>
      <c r="B47" s="13" t="s">
        <v>317</v>
      </c>
      <c r="C47" s="7" t="s">
        <v>62</v>
      </c>
      <c r="D47" s="13" t="s">
        <v>97</v>
      </c>
      <c r="E47" s="25">
        <v>53000000</v>
      </c>
      <c r="F47" s="13" t="s">
        <v>142</v>
      </c>
      <c r="G47" s="35" t="s">
        <v>189</v>
      </c>
      <c r="H47" s="15" t="s">
        <v>237</v>
      </c>
      <c r="I47" s="15" t="s">
        <v>92</v>
      </c>
      <c r="J47" s="2"/>
      <c r="K47" s="35" t="s">
        <v>288</v>
      </c>
      <c r="L47" s="49">
        <v>1</v>
      </c>
      <c r="M47" s="5" t="s">
        <v>311</v>
      </c>
      <c r="N47" s="5" t="s">
        <v>312</v>
      </c>
      <c r="O47" s="5"/>
      <c r="P47" s="5" t="s">
        <v>312</v>
      </c>
      <c r="Q47" s="50"/>
    </row>
    <row r="48" spans="1:17" ht="24" x14ac:dyDescent="0.25">
      <c r="A48" s="5">
        <v>2019</v>
      </c>
      <c r="B48" s="23" t="s">
        <v>72</v>
      </c>
      <c r="C48" s="9" t="s">
        <v>63</v>
      </c>
      <c r="D48" s="23" t="s">
        <v>97</v>
      </c>
      <c r="E48" s="28">
        <v>300000000</v>
      </c>
      <c r="F48" s="23" t="s">
        <v>143</v>
      </c>
      <c r="G48" s="41" t="s">
        <v>189</v>
      </c>
      <c r="H48" s="16" t="s">
        <v>238</v>
      </c>
      <c r="I48" s="16" t="s">
        <v>93</v>
      </c>
      <c r="J48" s="2"/>
      <c r="K48" s="41" t="s">
        <v>283</v>
      </c>
      <c r="L48" s="49">
        <v>1</v>
      </c>
      <c r="M48" s="5" t="s">
        <v>311</v>
      </c>
      <c r="N48" s="5" t="s">
        <v>311</v>
      </c>
      <c r="O48" s="5">
        <v>6</v>
      </c>
      <c r="P48" s="5" t="s">
        <v>311</v>
      </c>
      <c r="Q48" s="28">
        <v>62810000</v>
      </c>
    </row>
    <row r="49" spans="1:18" ht="24" x14ac:dyDescent="0.25">
      <c r="A49" s="5">
        <v>2019</v>
      </c>
      <c r="B49" s="13" t="s">
        <v>318</v>
      </c>
      <c r="C49" s="7" t="s">
        <v>64</v>
      </c>
      <c r="D49" s="13" t="s">
        <v>97</v>
      </c>
      <c r="E49" s="25">
        <v>425000000</v>
      </c>
      <c r="F49" s="34" t="s">
        <v>144</v>
      </c>
      <c r="G49" s="35" t="s">
        <v>167</v>
      </c>
      <c r="H49" s="15" t="s">
        <v>239</v>
      </c>
      <c r="I49" s="15" t="s">
        <v>93</v>
      </c>
      <c r="J49" s="2"/>
      <c r="K49" s="35" t="s">
        <v>289</v>
      </c>
      <c r="L49" s="49">
        <v>1</v>
      </c>
      <c r="M49" s="5" t="s">
        <v>311</v>
      </c>
      <c r="N49" s="5" t="s">
        <v>311</v>
      </c>
      <c r="O49" s="5">
        <v>3</v>
      </c>
      <c r="P49" s="5" t="s">
        <v>312</v>
      </c>
      <c r="Q49" s="50"/>
    </row>
    <row r="50" spans="1:18" ht="24" x14ac:dyDescent="0.25">
      <c r="A50" s="5">
        <v>2019</v>
      </c>
      <c r="B50" s="23" t="s">
        <v>319</v>
      </c>
      <c r="C50" s="9" t="s">
        <v>65</v>
      </c>
      <c r="D50" s="23" t="s">
        <v>97</v>
      </c>
      <c r="E50" s="28">
        <v>40000000</v>
      </c>
      <c r="F50" s="23" t="s">
        <v>145</v>
      </c>
      <c r="G50" s="42">
        <v>811009788</v>
      </c>
      <c r="H50" s="16" t="s">
        <v>240</v>
      </c>
      <c r="I50" s="16" t="s">
        <v>92</v>
      </c>
      <c r="J50" s="2"/>
      <c r="K50" s="41" t="s">
        <v>290</v>
      </c>
      <c r="L50" s="49">
        <v>1</v>
      </c>
      <c r="M50" s="5" t="s">
        <v>313</v>
      </c>
      <c r="N50" s="5" t="s">
        <v>311</v>
      </c>
      <c r="O50" s="5">
        <v>8</v>
      </c>
      <c r="P50" s="5" t="s">
        <v>311</v>
      </c>
      <c r="Q50" s="51">
        <v>20000000</v>
      </c>
    </row>
    <row r="51" spans="1:18" ht="24" x14ac:dyDescent="0.25">
      <c r="A51" s="5">
        <v>2019</v>
      </c>
      <c r="B51" s="13" t="s">
        <v>320</v>
      </c>
      <c r="C51" s="7" t="s">
        <v>66</v>
      </c>
      <c r="D51" s="13" t="s">
        <v>97</v>
      </c>
      <c r="E51" s="25">
        <v>10000000</v>
      </c>
      <c r="F51" s="34" t="s">
        <v>146</v>
      </c>
      <c r="G51" s="35" t="s">
        <v>190</v>
      </c>
      <c r="H51" s="15" t="s">
        <v>241</v>
      </c>
      <c r="I51" s="15" t="s">
        <v>92</v>
      </c>
      <c r="J51" s="2"/>
      <c r="K51" s="35" t="s">
        <v>289</v>
      </c>
      <c r="L51" s="49">
        <v>1</v>
      </c>
      <c r="M51" s="5" t="s">
        <v>311</v>
      </c>
      <c r="N51" s="5" t="s">
        <v>312</v>
      </c>
      <c r="O51" s="5"/>
      <c r="P51" s="5" t="s">
        <v>312</v>
      </c>
      <c r="Q51" s="25"/>
    </row>
    <row r="52" spans="1:18" ht="24" x14ac:dyDescent="0.25">
      <c r="A52" s="5">
        <v>2019</v>
      </c>
      <c r="B52" s="13" t="s">
        <v>321</v>
      </c>
      <c r="C52" s="7" t="s">
        <v>67</v>
      </c>
      <c r="D52" s="13" t="s">
        <v>98</v>
      </c>
      <c r="E52" s="25">
        <v>2500000</v>
      </c>
      <c r="F52" s="13" t="s">
        <v>147</v>
      </c>
      <c r="G52" s="35" t="s">
        <v>191</v>
      </c>
      <c r="H52" s="15" t="s">
        <v>242</v>
      </c>
      <c r="I52" s="15" t="s">
        <v>92</v>
      </c>
      <c r="J52" s="2"/>
      <c r="K52" s="35" t="s">
        <v>289</v>
      </c>
      <c r="L52" s="49">
        <v>1</v>
      </c>
      <c r="M52" s="5" t="s">
        <v>311</v>
      </c>
      <c r="N52" s="5" t="s">
        <v>312</v>
      </c>
      <c r="O52" s="5"/>
      <c r="P52" s="5" t="s">
        <v>312</v>
      </c>
      <c r="Q52" s="50"/>
    </row>
    <row r="53" spans="1:18" ht="24" x14ac:dyDescent="0.25">
      <c r="A53" s="5">
        <v>2019</v>
      </c>
      <c r="B53" s="23" t="s">
        <v>322</v>
      </c>
      <c r="C53" s="9" t="s">
        <v>68</v>
      </c>
      <c r="D53" s="23" t="s">
        <v>97</v>
      </c>
      <c r="E53" s="28">
        <v>53000000</v>
      </c>
      <c r="F53" s="23" t="s">
        <v>148</v>
      </c>
      <c r="G53" s="41" t="s">
        <v>192</v>
      </c>
      <c r="H53" s="16" t="s">
        <v>243</v>
      </c>
      <c r="I53" s="16" t="s">
        <v>92</v>
      </c>
      <c r="J53" s="2"/>
      <c r="K53" s="41" t="s">
        <v>291</v>
      </c>
      <c r="L53" s="49">
        <v>1</v>
      </c>
      <c r="M53" s="5" t="s">
        <v>311</v>
      </c>
      <c r="N53" s="5" t="s">
        <v>311</v>
      </c>
      <c r="O53" s="5">
        <v>7</v>
      </c>
      <c r="P53" s="5" t="s">
        <v>311</v>
      </c>
      <c r="Q53" s="51">
        <v>26000000</v>
      </c>
      <c r="R53" s="53"/>
    </row>
    <row r="54" spans="1:18" ht="24" x14ac:dyDescent="0.25">
      <c r="A54" s="5">
        <v>2019</v>
      </c>
      <c r="B54" s="23" t="s">
        <v>323</v>
      </c>
      <c r="C54" s="9" t="s">
        <v>69</v>
      </c>
      <c r="D54" s="23" t="s">
        <v>97</v>
      </c>
      <c r="E54" s="28">
        <v>30000000</v>
      </c>
      <c r="F54" s="23" t="s">
        <v>149</v>
      </c>
      <c r="G54" s="41">
        <v>21215495</v>
      </c>
      <c r="H54" s="16" t="s">
        <v>238</v>
      </c>
      <c r="I54" s="16" t="s">
        <v>92</v>
      </c>
      <c r="J54" s="2"/>
      <c r="K54" s="41" t="s">
        <v>292</v>
      </c>
      <c r="L54" s="49">
        <v>1</v>
      </c>
      <c r="M54" s="5" t="s">
        <v>311</v>
      </c>
      <c r="N54" s="5" t="s">
        <v>312</v>
      </c>
      <c r="O54" s="5"/>
      <c r="P54" s="5" t="s">
        <v>311</v>
      </c>
      <c r="Q54" s="51">
        <v>15000000</v>
      </c>
    </row>
    <row r="55" spans="1:18" ht="24" x14ac:dyDescent="0.25">
      <c r="A55" s="5">
        <v>2019</v>
      </c>
      <c r="B55" s="13" t="s">
        <v>324</v>
      </c>
      <c r="C55" s="7" t="s">
        <v>70</v>
      </c>
      <c r="D55" s="13" t="s">
        <v>98</v>
      </c>
      <c r="E55" s="25">
        <v>16000000</v>
      </c>
      <c r="F55" s="13" t="s">
        <v>150</v>
      </c>
      <c r="G55" s="35">
        <v>21229757</v>
      </c>
      <c r="H55" s="15" t="s">
        <v>244</v>
      </c>
      <c r="I55" s="15" t="s">
        <v>92</v>
      </c>
      <c r="J55" s="2"/>
      <c r="K55" s="35" t="s">
        <v>293</v>
      </c>
      <c r="L55" s="49">
        <v>1</v>
      </c>
      <c r="M55" s="5" t="s">
        <v>311</v>
      </c>
      <c r="N55" s="5" t="s">
        <v>312</v>
      </c>
      <c r="O55" s="5"/>
      <c r="P55" s="5" t="s">
        <v>312</v>
      </c>
      <c r="Q55" s="50"/>
    </row>
    <row r="56" spans="1:18" ht="24" x14ac:dyDescent="0.25">
      <c r="A56" s="5">
        <v>2019</v>
      </c>
      <c r="B56" s="23" t="s">
        <v>325</v>
      </c>
      <c r="C56" s="9" t="s">
        <v>71</v>
      </c>
      <c r="D56" s="23" t="s">
        <v>97</v>
      </c>
      <c r="E56" s="28">
        <v>300000000</v>
      </c>
      <c r="F56" s="16" t="s">
        <v>151</v>
      </c>
      <c r="G56" s="41" t="s">
        <v>193</v>
      </c>
      <c r="H56" s="16" t="s">
        <v>245</v>
      </c>
      <c r="I56" s="16" t="s">
        <v>93</v>
      </c>
      <c r="J56" s="2"/>
      <c r="K56" s="41" t="s">
        <v>294</v>
      </c>
      <c r="L56" s="49">
        <v>1</v>
      </c>
      <c r="M56" s="5" t="s">
        <v>311</v>
      </c>
      <c r="N56" s="5" t="s">
        <v>311</v>
      </c>
      <c r="O56" s="5">
        <v>6</v>
      </c>
      <c r="P56" s="5" t="s">
        <v>311</v>
      </c>
      <c r="Q56" s="51">
        <v>61300000</v>
      </c>
    </row>
    <row r="57" spans="1:18" ht="24" x14ac:dyDescent="0.25">
      <c r="A57" s="5">
        <v>2019</v>
      </c>
      <c r="B57" s="13" t="s">
        <v>326</v>
      </c>
      <c r="C57" s="7" t="s">
        <v>72</v>
      </c>
      <c r="D57" s="13" t="s">
        <v>97</v>
      </c>
      <c r="E57" s="25">
        <v>50000000</v>
      </c>
      <c r="F57" s="13" t="s">
        <v>133</v>
      </c>
      <c r="G57" s="35" t="s">
        <v>185</v>
      </c>
      <c r="H57" s="15" t="s">
        <v>246</v>
      </c>
      <c r="I57" s="15" t="s">
        <v>92</v>
      </c>
      <c r="J57" s="2"/>
      <c r="K57" s="47" t="s">
        <v>295</v>
      </c>
      <c r="L57" s="49">
        <v>1</v>
      </c>
      <c r="M57" s="5" t="s">
        <v>311</v>
      </c>
      <c r="N57" s="5" t="s">
        <v>312</v>
      </c>
      <c r="O57" s="5"/>
      <c r="P57" s="5" t="s">
        <v>312</v>
      </c>
      <c r="Q57" s="50"/>
    </row>
    <row r="58" spans="1:18" ht="24" x14ac:dyDescent="0.25">
      <c r="A58" s="5">
        <v>2019</v>
      </c>
      <c r="B58" s="13" t="s">
        <v>327</v>
      </c>
      <c r="C58" s="11" t="s">
        <v>73</v>
      </c>
      <c r="D58" s="13" t="s">
        <v>97</v>
      </c>
      <c r="E58" s="25">
        <f>40000000+200000000+30000000+370000000</f>
        <v>640000000</v>
      </c>
      <c r="F58" s="15" t="s">
        <v>152</v>
      </c>
      <c r="G58" s="35">
        <v>17594480</v>
      </c>
      <c r="H58" s="15" t="s">
        <v>247</v>
      </c>
      <c r="I58" s="15" t="s">
        <v>96</v>
      </c>
      <c r="J58" s="2"/>
      <c r="K58" s="47" t="s">
        <v>296</v>
      </c>
      <c r="L58" s="49">
        <v>1</v>
      </c>
      <c r="M58" s="5" t="s">
        <v>311</v>
      </c>
      <c r="N58" s="5" t="s">
        <v>311</v>
      </c>
      <c r="O58" s="5">
        <v>3</v>
      </c>
      <c r="P58" s="5" t="s">
        <v>311</v>
      </c>
      <c r="Q58" s="50">
        <v>170000000</v>
      </c>
    </row>
    <row r="59" spans="1:18" ht="24" x14ac:dyDescent="0.25">
      <c r="A59" s="5">
        <v>2019</v>
      </c>
      <c r="B59" s="13" t="s">
        <v>328</v>
      </c>
      <c r="C59" s="11" t="s">
        <v>74</v>
      </c>
      <c r="D59" s="13" t="s">
        <v>97</v>
      </c>
      <c r="E59" s="25">
        <v>53000000</v>
      </c>
      <c r="F59" s="15" t="s">
        <v>104</v>
      </c>
      <c r="G59" s="35">
        <v>17416374</v>
      </c>
      <c r="H59" s="15" t="s">
        <v>248</v>
      </c>
      <c r="I59" s="15" t="s">
        <v>96</v>
      </c>
      <c r="J59" s="2"/>
      <c r="K59" s="47" t="s">
        <v>297</v>
      </c>
      <c r="L59" s="49">
        <v>1</v>
      </c>
      <c r="M59" s="5" t="s">
        <v>311</v>
      </c>
      <c r="N59" s="5" t="s">
        <v>312</v>
      </c>
      <c r="O59" s="5"/>
      <c r="P59" s="5" t="s">
        <v>312</v>
      </c>
      <c r="Q59" s="25"/>
    </row>
    <row r="60" spans="1:18" ht="24" x14ac:dyDescent="0.25">
      <c r="A60" s="5">
        <v>2019</v>
      </c>
      <c r="B60" s="13" t="s">
        <v>329</v>
      </c>
      <c r="C60" s="11" t="s">
        <v>75</v>
      </c>
      <c r="D60" s="13" t="s">
        <v>98</v>
      </c>
      <c r="E60" s="25">
        <v>16588600</v>
      </c>
      <c r="F60" s="15" t="s">
        <v>153</v>
      </c>
      <c r="G60" s="35">
        <v>79110003</v>
      </c>
      <c r="H60" s="15" t="s">
        <v>249</v>
      </c>
      <c r="I60" s="15" t="s">
        <v>92</v>
      </c>
      <c r="J60" s="2"/>
      <c r="K60" s="47" t="s">
        <v>298</v>
      </c>
      <c r="L60" s="49">
        <v>1</v>
      </c>
      <c r="M60" s="5" t="s">
        <v>311</v>
      </c>
      <c r="N60" s="5"/>
      <c r="O60" s="5"/>
      <c r="P60" s="5"/>
      <c r="Q60" s="50"/>
    </row>
    <row r="61" spans="1:18" ht="24" x14ac:dyDescent="0.25">
      <c r="A61" s="5">
        <v>2019</v>
      </c>
      <c r="B61" s="13" t="s">
        <v>330</v>
      </c>
      <c r="C61" s="11" t="s">
        <v>76</v>
      </c>
      <c r="D61" s="13" t="s">
        <v>97</v>
      </c>
      <c r="E61" s="25">
        <v>144000000</v>
      </c>
      <c r="F61" s="15" t="s">
        <v>154</v>
      </c>
      <c r="G61" s="35">
        <v>93450267</v>
      </c>
      <c r="H61" s="15" t="s">
        <v>250</v>
      </c>
      <c r="I61" s="15" t="s">
        <v>96</v>
      </c>
      <c r="J61" s="2"/>
      <c r="K61" s="47" t="s">
        <v>299</v>
      </c>
      <c r="L61" s="49">
        <v>1</v>
      </c>
      <c r="M61" s="5" t="s">
        <v>311</v>
      </c>
      <c r="N61" s="5" t="s">
        <v>311</v>
      </c>
      <c r="O61" s="5">
        <v>2</v>
      </c>
      <c r="P61" s="5" t="s">
        <v>311</v>
      </c>
      <c r="Q61" s="50">
        <v>37000000</v>
      </c>
    </row>
    <row r="62" spans="1:18" ht="24" x14ac:dyDescent="0.25">
      <c r="A62" s="5">
        <v>2019</v>
      </c>
      <c r="B62" s="13" t="s">
        <v>331</v>
      </c>
      <c r="C62" s="11" t="s">
        <v>77</v>
      </c>
      <c r="D62" s="13" t="s">
        <v>97</v>
      </c>
      <c r="E62" s="25">
        <f>45000000+40000000</f>
        <v>85000000</v>
      </c>
      <c r="F62" s="15" t="s">
        <v>110</v>
      </c>
      <c r="G62" s="35" t="s">
        <v>194</v>
      </c>
      <c r="H62" s="15" t="s">
        <v>251</v>
      </c>
      <c r="I62" s="15" t="s">
        <v>96</v>
      </c>
      <c r="J62" s="2"/>
      <c r="K62" s="47" t="s">
        <v>300</v>
      </c>
      <c r="L62" s="49">
        <v>1</v>
      </c>
      <c r="M62" s="5" t="s">
        <v>311</v>
      </c>
      <c r="N62" s="5" t="s">
        <v>312</v>
      </c>
      <c r="O62" s="5"/>
      <c r="P62" s="5" t="s">
        <v>312</v>
      </c>
      <c r="Q62" s="50"/>
    </row>
    <row r="63" spans="1:18" ht="24" x14ac:dyDescent="0.25">
      <c r="A63" s="5">
        <v>2019</v>
      </c>
      <c r="B63" s="13" t="s">
        <v>331</v>
      </c>
      <c r="C63" s="11" t="s">
        <v>78</v>
      </c>
      <c r="D63" s="13" t="s">
        <v>97</v>
      </c>
      <c r="E63" s="25">
        <v>335000000</v>
      </c>
      <c r="F63" s="15" t="s">
        <v>154</v>
      </c>
      <c r="G63" s="35">
        <v>93450267</v>
      </c>
      <c r="H63" s="15" t="s">
        <v>252</v>
      </c>
      <c r="I63" s="15" t="s">
        <v>96</v>
      </c>
      <c r="J63" s="2"/>
      <c r="K63" s="47" t="s">
        <v>301</v>
      </c>
      <c r="L63" s="49">
        <v>1</v>
      </c>
      <c r="M63" s="5" t="s">
        <v>311</v>
      </c>
      <c r="N63" s="5" t="s">
        <v>311</v>
      </c>
      <c r="O63" s="5">
        <v>2</v>
      </c>
      <c r="P63" s="5" t="s">
        <v>312</v>
      </c>
      <c r="Q63" s="50"/>
    </row>
    <row r="64" spans="1:18" ht="24" x14ac:dyDescent="0.25">
      <c r="A64" s="5">
        <v>2019</v>
      </c>
      <c r="B64" s="13" t="s">
        <v>332</v>
      </c>
      <c r="C64" s="11" t="s">
        <v>79</v>
      </c>
      <c r="D64" s="13" t="s">
        <v>97</v>
      </c>
      <c r="E64" s="25">
        <f>10000000+10000000+56000000</f>
        <v>76000000</v>
      </c>
      <c r="F64" s="15" t="s">
        <v>155</v>
      </c>
      <c r="G64" s="35" t="s">
        <v>195</v>
      </c>
      <c r="H64" s="15" t="s">
        <v>250</v>
      </c>
      <c r="I64" s="15" t="s">
        <v>96</v>
      </c>
      <c r="J64" s="2"/>
      <c r="K64" s="47" t="s">
        <v>302</v>
      </c>
      <c r="L64" s="49">
        <v>1</v>
      </c>
      <c r="M64" s="5" t="s">
        <v>311</v>
      </c>
      <c r="N64" s="5" t="s">
        <v>311</v>
      </c>
      <c r="O64" s="5">
        <v>3</v>
      </c>
      <c r="P64" s="5" t="s">
        <v>311</v>
      </c>
      <c r="Q64" s="50">
        <f>20500000+17500000</f>
        <v>38000000</v>
      </c>
    </row>
    <row r="65" spans="1:17" ht="24" x14ac:dyDescent="0.25">
      <c r="A65" s="5">
        <v>2019</v>
      </c>
      <c r="B65" s="13" t="s">
        <v>333</v>
      </c>
      <c r="C65" s="11" t="s">
        <v>80</v>
      </c>
      <c r="D65" s="13" t="s">
        <v>97</v>
      </c>
      <c r="E65" s="25">
        <v>150000000</v>
      </c>
      <c r="F65" s="15" t="s">
        <v>136</v>
      </c>
      <c r="G65" s="35">
        <v>16699798</v>
      </c>
      <c r="H65" s="15" t="s">
        <v>253</v>
      </c>
      <c r="I65" s="15" t="s">
        <v>96</v>
      </c>
      <c r="J65" s="2"/>
      <c r="K65" s="47" t="s">
        <v>303</v>
      </c>
      <c r="L65" s="49">
        <v>1</v>
      </c>
      <c r="M65" s="5" t="s">
        <v>311</v>
      </c>
      <c r="N65" s="5" t="s">
        <v>311</v>
      </c>
      <c r="O65" s="5">
        <v>2</v>
      </c>
      <c r="P65" s="5" t="s">
        <v>312</v>
      </c>
      <c r="Q65" s="50"/>
    </row>
    <row r="66" spans="1:17" x14ac:dyDescent="0.25">
      <c r="A66" s="5">
        <v>2019</v>
      </c>
      <c r="B66" s="13" t="s">
        <v>334</v>
      </c>
      <c r="C66" s="11" t="s">
        <v>81</v>
      </c>
      <c r="D66" s="13" t="s">
        <v>97</v>
      </c>
      <c r="E66" s="25">
        <v>45000000</v>
      </c>
      <c r="F66" s="15" t="s">
        <v>156</v>
      </c>
      <c r="G66" s="35" t="s">
        <v>196</v>
      </c>
      <c r="H66" s="15" t="s">
        <v>254</v>
      </c>
      <c r="I66" s="15" t="s">
        <v>92</v>
      </c>
      <c r="J66" s="2"/>
      <c r="K66" s="47" t="s">
        <v>304</v>
      </c>
      <c r="L66" s="49">
        <v>1</v>
      </c>
      <c r="M66" s="5" t="s">
        <v>311</v>
      </c>
      <c r="N66" s="5" t="s">
        <v>312</v>
      </c>
      <c r="O66" s="5"/>
      <c r="P66" s="5" t="s">
        <v>312</v>
      </c>
      <c r="Q66" s="50"/>
    </row>
    <row r="67" spans="1:17" ht="24" x14ac:dyDescent="0.25">
      <c r="A67" s="5">
        <v>2019</v>
      </c>
      <c r="B67" s="13" t="s">
        <v>335</v>
      </c>
      <c r="C67" s="11" t="s">
        <v>82</v>
      </c>
      <c r="D67" s="13" t="s">
        <v>98</v>
      </c>
      <c r="E67" s="25">
        <v>2360000</v>
      </c>
      <c r="F67" s="15" t="s">
        <v>157</v>
      </c>
      <c r="G67" s="35" t="s">
        <v>197</v>
      </c>
      <c r="H67" s="15" t="s">
        <v>255</v>
      </c>
      <c r="I67" s="15" t="s">
        <v>92</v>
      </c>
      <c r="J67" s="2"/>
      <c r="K67" s="47" t="s">
        <v>305</v>
      </c>
      <c r="L67" s="49">
        <v>1</v>
      </c>
      <c r="M67" s="5" t="s">
        <v>311</v>
      </c>
      <c r="N67" s="5" t="s">
        <v>312</v>
      </c>
      <c r="O67" s="5"/>
      <c r="P67" s="5" t="s">
        <v>312</v>
      </c>
      <c r="Q67" s="50"/>
    </row>
    <row r="68" spans="1:17" ht="24" x14ac:dyDescent="0.25">
      <c r="A68" s="5">
        <v>2019</v>
      </c>
      <c r="B68" s="13" t="s">
        <v>336</v>
      </c>
      <c r="C68" s="11" t="s">
        <v>83</v>
      </c>
      <c r="D68" s="13" t="s">
        <v>102</v>
      </c>
      <c r="E68" s="25">
        <v>18368364</v>
      </c>
      <c r="F68" s="15" t="s">
        <v>158</v>
      </c>
      <c r="G68" s="35">
        <v>1220467757</v>
      </c>
      <c r="H68" s="15" t="s">
        <v>256</v>
      </c>
      <c r="I68" s="15" t="s">
        <v>92</v>
      </c>
      <c r="J68" s="2"/>
      <c r="K68" s="47" t="s">
        <v>306</v>
      </c>
      <c r="L68" s="49">
        <v>1</v>
      </c>
      <c r="M68" s="5" t="s">
        <v>311</v>
      </c>
      <c r="N68" s="5" t="s">
        <v>312</v>
      </c>
      <c r="O68" s="5"/>
      <c r="P68" s="5" t="s">
        <v>312</v>
      </c>
      <c r="Q68" s="50"/>
    </row>
    <row r="69" spans="1:17" ht="24" x14ac:dyDescent="0.25">
      <c r="A69" s="5">
        <v>2019</v>
      </c>
      <c r="B69" s="13" t="s">
        <v>337</v>
      </c>
      <c r="C69" s="11" t="s">
        <v>84</v>
      </c>
      <c r="D69" s="13" t="s">
        <v>97</v>
      </c>
      <c r="E69" s="25">
        <v>25000000</v>
      </c>
      <c r="F69" s="15" t="s">
        <v>159</v>
      </c>
      <c r="G69" s="35" t="s">
        <v>198</v>
      </c>
      <c r="H69" s="15" t="s">
        <v>257</v>
      </c>
      <c r="I69" s="15" t="s">
        <v>92</v>
      </c>
      <c r="J69" s="2"/>
      <c r="K69" s="47" t="s">
        <v>307</v>
      </c>
      <c r="L69" s="49">
        <v>1</v>
      </c>
      <c r="M69" s="5" t="s">
        <v>311</v>
      </c>
      <c r="N69" s="5" t="s">
        <v>312</v>
      </c>
      <c r="O69" s="5"/>
      <c r="P69" s="5" t="s">
        <v>312</v>
      </c>
      <c r="Q69" s="50"/>
    </row>
    <row r="70" spans="1:17" x14ac:dyDescent="0.25">
      <c r="A70" s="5">
        <v>2019</v>
      </c>
      <c r="B70" s="13" t="s">
        <v>338</v>
      </c>
      <c r="C70" s="11" t="s">
        <v>85</v>
      </c>
      <c r="D70" s="13" t="s">
        <v>97</v>
      </c>
      <c r="E70" s="25">
        <v>150000000</v>
      </c>
      <c r="F70" s="15" t="s">
        <v>160</v>
      </c>
      <c r="G70" s="35" t="s">
        <v>199</v>
      </c>
      <c r="H70" s="15" t="s">
        <v>258</v>
      </c>
      <c r="I70" s="15" t="s">
        <v>92</v>
      </c>
      <c r="J70" s="2"/>
      <c r="K70" s="47" t="s">
        <v>308</v>
      </c>
      <c r="L70" s="49">
        <v>1</v>
      </c>
      <c r="M70" s="5" t="s">
        <v>311</v>
      </c>
      <c r="N70" s="5" t="s">
        <v>312</v>
      </c>
      <c r="O70" s="5"/>
      <c r="P70" s="5" t="s">
        <v>312</v>
      </c>
      <c r="Q70" s="50"/>
    </row>
    <row r="71" spans="1:17" ht="36" x14ac:dyDescent="0.25">
      <c r="A71" s="5">
        <v>2019</v>
      </c>
      <c r="B71" s="23" t="s">
        <v>339</v>
      </c>
      <c r="C71" s="12" t="s">
        <v>86</v>
      </c>
      <c r="D71" s="23" t="s">
        <v>103</v>
      </c>
      <c r="E71" s="28">
        <v>17035291</v>
      </c>
      <c r="F71" s="16" t="s">
        <v>161</v>
      </c>
      <c r="G71" s="41" t="s">
        <v>200</v>
      </c>
      <c r="H71" s="16" t="s">
        <v>259</v>
      </c>
      <c r="I71" s="16" t="s">
        <v>92</v>
      </c>
      <c r="J71" s="2"/>
      <c r="K71" s="42" t="s">
        <v>309</v>
      </c>
      <c r="L71" s="49">
        <v>1</v>
      </c>
      <c r="M71" s="5" t="s">
        <v>312</v>
      </c>
      <c r="N71" s="5" t="s">
        <v>312</v>
      </c>
      <c r="O71" s="5"/>
      <c r="P71" s="5" t="s">
        <v>312</v>
      </c>
      <c r="Q71" s="51"/>
    </row>
    <row r="72" spans="1:17" ht="24" x14ac:dyDescent="0.25">
      <c r="A72" s="5">
        <v>2019</v>
      </c>
      <c r="B72" s="13" t="s">
        <v>340</v>
      </c>
      <c r="C72" s="11" t="s">
        <v>87</v>
      </c>
      <c r="D72" s="13" t="s">
        <v>97</v>
      </c>
      <c r="E72" s="25">
        <v>53000000</v>
      </c>
      <c r="F72" s="15" t="s">
        <v>152</v>
      </c>
      <c r="G72" s="35">
        <v>17594480</v>
      </c>
      <c r="H72" s="15" t="s">
        <v>260</v>
      </c>
      <c r="I72" s="15" t="s">
        <v>92</v>
      </c>
      <c r="J72" s="2"/>
      <c r="K72" s="47" t="s">
        <v>310</v>
      </c>
      <c r="L72" s="49">
        <v>1</v>
      </c>
      <c r="M72" s="5" t="s">
        <v>311</v>
      </c>
      <c r="N72" s="5" t="s">
        <v>312</v>
      </c>
      <c r="O72" s="5"/>
      <c r="P72" s="5" t="s">
        <v>312</v>
      </c>
      <c r="Q72" s="50"/>
    </row>
    <row r="73" spans="1:17" ht="24" x14ac:dyDescent="0.25">
      <c r="A73" s="5">
        <v>2019</v>
      </c>
      <c r="B73" s="13" t="s">
        <v>341</v>
      </c>
      <c r="C73" s="11" t="s">
        <v>88</v>
      </c>
      <c r="D73" s="13" t="s">
        <v>97</v>
      </c>
      <c r="E73" s="25">
        <v>53000000</v>
      </c>
      <c r="F73" s="15" t="s">
        <v>162</v>
      </c>
      <c r="G73" s="35" t="s">
        <v>201</v>
      </c>
      <c r="H73" s="15" t="s">
        <v>261</v>
      </c>
      <c r="I73" s="15" t="s">
        <v>92</v>
      </c>
      <c r="J73" s="2"/>
      <c r="K73" s="47" t="s">
        <v>310</v>
      </c>
      <c r="L73" s="49">
        <v>1</v>
      </c>
      <c r="M73" s="5" t="s">
        <v>311</v>
      </c>
      <c r="N73" s="5" t="s">
        <v>312</v>
      </c>
      <c r="O73" s="5"/>
      <c r="P73" s="5" t="s">
        <v>312</v>
      </c>
      <c r="Q73" s="50"/>
    </row>
    <row r="74" spans="1:17" x14ac:dyDescent="0.25">
      <c r="A74" s="17">
        <v>2019</v>
      </c>
      <c r="B74" s="58" t="s">
        <v>342</v>
      </c>
      <c r="C74" s="19" t="s">
        <v>89</v>
      </c>
      <c r="D74" s="24" t="s">
        <v>97</v>
      </c>
      <c r="E74" s="29">
        <v>53000000</v>
      </c>
      <c r="F74" s="24" t="s">
        <v>106</v>
      </c>
      <c r="G74" s="43" t="s">
        <v>164</v>
      </c>
      <c r="H74" s="24" t="s">
        <v>203</v>
      </c>
      <c r="I74" s="20" t="s">
        <v>94</v>
      </c>
      <c r="J74" s="18"/>
      <c r="K74" s="43" t="s">
        <v>310</v>
      </c>
      <c r="L74" s="49">
        <v>1</v>
      </c>
      <c r="M74" s="5" t="s">
        <v>311</v>
      </c>
      <c r="N74" s="18" t="s">
        <v>312</v>
      </c>
      <c r="O74" s="17"/>
      <c r="P74" s="17" t="s">
        <v>311</v>
      </c>
      <c r="Q74" s="52">
        <v>15350000</v>
      </c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8" spans="1:17" x14ac:dyDescent="0.25">
      <c r="A78" s="59" t="s">
        <v>343</v>
      </c>
      <c r="B78" s="60"/>
      <c r="C78" s="60"/>
    </row>
  </sheetData>
  <dataValidations count="4"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C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G3 G8:G11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H3:H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K2:K12">
      <formula1>1900/1/1</formula1>
      <formula2>3000/1/1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 GENERAL CONTRATACIÓN 2019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Casas</dc:creator>
  <cp:lastModifiedBy>Jairo Prieto</cp:lastModifiedBy>
  <dcterms:created xsi:type="dcterms:W3CDTF">2020-08-28T11:40:24Z</dcterms:created>
  <dcterms:modified xsi:type="dcterms:W3CDTF">2021-03-23T21:53:53Z</dcterms:modified>
</cp:coreProperties>
</file>