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PROCESOS VIGENCIA 2021\11. CUADRO REQUERIMIENTO BGTA PAGINA WEB\"/>
    </mc:Choice>
  </mc:AlternateContent>
  <bookViews>
    <workbookView xWindow="0" yWindow="0" windowWidth="28800" windowHeight="11400"/>
  </bookViews>
  <sheets>
    <sheet name="CTOS.EN EJECUCION 2020" sheetId="1" r:id="rId1"/>
    <sheet name="C.INTER" sheetId="3" r:id="rId2"/>
  </sheets>
  <definedNames>
    <definedName name="_xlnm._FilterDatabase" localSheetId="0" hidden="1">'CTOS.EN EJECUCION 2020'!$A$1:$BH$51</definedName>
  </definedNames>
  <calcPr calcId="162913"/>
</workbook>
</file>

<file path=xl/calcChain.xml><?xml version="1.0" encoding="utf-8"?>
<calcChain xmlns="http://schemas.openxmlformats.org/spreadsheetml/2006/main">
  <c r="U50" i="1" l="1"/>
  <c r="U43" i="1"/>
  <c r="U38" i="1"/>
  <c r="U30" i="1"/>
  <c r="U29" i="1"/>
  <c r="U28" i="1"/>
  <c r="U20" i="1"/>
  <c r="U17" i="1"/>
  <c r="U15" i="1"/>
  <c r="U51" i="1" l="1"/>
  <c r="U49" i="1" l="1"/>
  <c r="U47" i="1"/>
  <c r="U46" i="1"/>
  <c r="U45" i="1"/>
  <c r="U44" i="1"/>
  <c r="U42" i="1"/>
  <c r="U41" i="1" l="1"/>
  <c r="U35" i="1" l="1"/>
  <c r="U31" i="1"/>
  <c r="F3" i="3" l="1"/>
  <c r="U39" i="1" l="1"/>
  <c r="U36" i="1" l="1"/>
  <c r="U8" i="1"/>
  <c r="U9" i="1"/>
  <c r="U10" i="1"/>
  <c r="U11" i="1"/>
  <c r="U7" i="1"/>
  <c r="U6" i="1"/>
  <c r="U5" i="1"/>
  <c r="U4" i="1"/>
  <c r="U21" i="1" l="1"/>
  <c r="U3" i="1" l="1"/>
  <c r="U2" i="1"/>
</calcChain>
</file>

<file path=xl/comments1.xml><?xml version="1.0" encoding="utf-8"?>
<comments xmlns="http://schemas.openxmlformats.org/spreadsheetml/2006/main">
  <authors>
    <author>Victoria Hernandez Sierro</author>
  </authors>
  <commentList>
    <comment ref="C5" authorId="0" shapeId="0">
      <text>
        <r>
          <rPr>
            <b/>
            <sz val="9"/>
            <color indexed="81"/>
            <rFont val="Tahoma"/>
            <family val="2"/>
          </rPr>
          <t>Victoria Hernandez Sierro:</t>
        </r>
        <r>
          <rPr>
            <sz val="9"/>
            <color indexed="81"/>
            <rFont val="Tahoma"/>
            <family val="2"/>
          </rPr>
          <t xml:space="preserve">
PUBLICACION AVISO DE CONVOCATORIA-PROYECTO</t>
        </r>
      </text>
    </comment>
    <comment ref="M20" authorId="0" shapeId="0">
      <text>
        <r>
          <rPr>
            <b/>
            <sz val="9"/>
            <color indexed="81"/>
            <rFont val="Tahoma"/>
            <family val="2"/>
          </rPr>
          <t>Victoria Hernandez Sierro:</t>
        </r>
        <r>
          <rPr>
            <sz val="9"/>
            <color indexed="81"/>
            <rFont val="Tahoma"/>
            <family val="2"/>
          </rPr>
          <t xml:space="preserve">
VF</t>
        </r>
      </text>
    </comment>
    <comment ref="AC20" authorId="0" shapeId="0">
      <text>
        <r>
          <rPr>
            <b/>
            <sz val="9"/>
            <color indexed="81"/>
            <rFont val="Tahoma"/>
            <family val="2"/>
          </rPr>
          <t>Victoria Hernandez Sierro:</t>
        </r>
        <r>
          <rPr>
            <sz val="9"/>
            <color indexed="81"/>
            <rFont val="Tahoma"/>
            <family val="2"/>
          </rPr>
          <t xml:space="preserve">
VF</t>
        </r>
      </text>
    </comment>
    <comment ref="Q28" authorId="0" shapeId="0">
      <text>
        <r>
          <rPr>
            <b/>
            <sz val="9"/>
            <color indexed="81"/>
            <rFont val="Tahoma"/>
            <family val="2"/>
          </rPr>
          <t>Victoria Hernandez Sierro:</t>
        </r>
        <r>
          <rPr>
            <sz val="9"/>
            <color indexed="81"/>
            <rFont val="Tahoma"/>
            <family val="2"/>
          </rPr>
          <t xml:space="preserve">
VF</t>
        </r>
      </text>
    </comment>
    <comment ref="BD28" authorId="0" shapeId="0">
      <text>
        <r>
          <rPr>
            <b/>
            <sz val="9"/>
            <color indexed="81"/>
            <rFont val="Tahoma"/>
            <family val="2"/>
          </rPr>
          <t>Victoria Hernandez Sierro:</t>
        </r>
        <r>
          <rPr>
            <sz val="9"/>
            <color indexed="81"/>
            <rFont val="Tahoma"/>
            <family val="2"/>
          </rPr>
          <t xml:space="preserve">
LIQUIDADI</t>
        </r>
      </text>
    </comment>
    <comment ref="O29" authorId="0" shapeId="0">
      <text>
        <r>
          <rPr>
            <b/>
            <sz val="9"/>
            <color indexed="81"/>
            <rFont val="Tahoma"/>
            <family val="2"/>
          </rPr>
          <t>Victoria Hernandez Sierro:</t>
        </r>
        <r>
          <rPr>
            <sz val="9"/>
            <color indexed="81"/>
            <rFont val="Tahoma"/>
            <family val="2"/>
          </rPr>
          <t xml:space="preserve">
VF</t>
        </r>
      </text>
    </comment>
    <comment ref="AC29" authorId="0" shapeId="0">
      <text>
        <r>
          <rPr>
            <b/>
            <sz val="9"/>
            <color indexed="81"/>
            <rFont val="Tahoma"/>
            <family val="2"/>
          </rPr>
          <t>Victoria Hernandez Sierro:</t>
        </r>
        <r>
          <rPr>
            <sz val="9"/>
            <color indexed="81"/>
            <rFont val="Tahoma"/>
            <family val="2"/>
          </rPr>
          <t xml:space="preserve">
VF</t>
        </r>
      </text>
    </comment>
    <comment ref="BD29" authorId="0" shapeId="0">
      <text>
        <r>
          <rPr>
            <b/>
            <sz val="9"/>
            <color indexed="81"/>
            <rFont val="Tahoma"/>
            <family val="2"/>
          </rPr>
          <t>Victoria Hernandez Sierro:</t>
        </r>
        <r>
          <rPr>
            <sz val="9"/>
            <color indexed="81"/>
            <rFont val="Tahoma"/>
            <family val="2"/>
          </rPr>
          <t xml:space="preserve">
LIQUIDADI</t>
        </r>
      </text>
    </comment>
    <comment ref="M35" authorId="0" shapeId="0">
      <text>
        <r>
          <rPr>
            <b/>
            <sz val="9"/>
            <color indexed="81"/>
            <rFont val="Tahoma"/>
            <family val="2"/>
          </rPr>
          <t>Victoria Hernandez Sierro:</t>
        </r>
        <r>
          <rPr>
            <sz val="9"/>
            <color indexed="81"/>
            <rFont val="Tahoma"/>
            <family val="2"/>
          </rPr>
          <t xml:space="preserve">
VF</t>
        </r>
      </text>
    </comment>
    <comment ref="O36" authorId="0" shapeId="0">
      <text>
        <r>
          <rPr>
            <b/>
            <sz val="9"/>
            <color indexed="81"/>
            <rFont val="Tahoma"/>
            <family val="2"/>
          </rPr>
          <t>Victoria Hernandez Sierro:</t>
        </r>
        <r>
          <rPr>
            <sz val="9"/>
            <color indexed="81"/>
            <rFont val="Tahoma"/>
            <family val="2"/>
          </rPr>
          <t xml:space="preserve">
VF</t>
        </r>
      </text>
    </comment>
    <comment ref="M41" authorId="0" shapeId="0">
      <text>
        <r>
          <rPr>
            <b/>
            <sz val="9"/>
            <color indexed="81"/>
            <rFont val="Tahoma"/>
            <family val="2"/>
          </rPr>
          <t>Victoria Hernandez Sierro:</t>
        </r>
        <r>
          <rPr>
            <sz val="9"/>
            <color indexed="81"/>
            <rFont val="Tahoma"/>
            <family val="2"/>
          </rPr>
          <t xml:space="preserve">
VF</t>
        </r>
      </text>
    </comment>
    <comment ref="W41" authorId="0" shapeId="0">
      <text>
        <r>
          <rPr>
            <b/>
            <sz val="9"/>
            <color indexed="81"/>
            <rFont val="Tahoma"/>
            <family val="2"/>
          </rPr>
          <t>Victoria Hernandez Sierro:</t>
        </r>
        <r>
          <rPr>
            <sz val="9"/>
            <color indexed="81"/>
            <rFont val="Tahoma"/>
            <family val="2"/>
          </rPr>
          <t xml:space="preserve">
03/12/2020</t>
        </r>
      </text>
    </comment>
    <comment ref="S42" authorId="0" shapeId="0">
      <text>
        <r>
          <rPr>
            <b/>
            <sz val="9"/>
            <color indexed="81"/>
            <rFont val="Tahoma"/>
            <family val="2"/>
          </rPr>
          <t>Victoria Hernandez Sierro:</t>
        </r>
        <r>
          <rPr>
            <sz val="9"/>
            <color indexed="81"/>
            <rFont val="Tahoma"/>
            <family val="2"/>
          </rPr>
          <t xml:space="preserve">
VF</t>
        </r>
      </text>
    </comment>
    <comment ref="W42" authorId="0" shapeId="0">
      <text>
        <r>
          <rPr>
            <b/>
            <sz val="9"/>
            <color indexed="81"/>
            <rFont val="Tahoma"/>
            <family val="2"/>
          </rPr>
          <t>Victoria Hernandez Sierro:</t>
        </r>
        <r>
          <rPr>
            <sz val="9"/>
            <color indexed="81"/>
            <rFont val="Tahoma"/>
            <family val="2"/>
          </rPr>
          <t xml:space="preserve">
LOTE 3</t>
        </r>
      </text>
    </comment>
    <comment ref="O43" authorId="0" shapeId="0">
      <text>
        <r>
          <rPr>
            <b/>
            <sz val="9"/>
            <color indexed="81"/>
            <rFont val="Tahoma"/>
            <family val="2"/>
          </rPr>
          <t>Victoria Hernandez Sierro:</t>
        </r>
        <r>
          <rPr>
            <sz val="9"/>
            <color indexed="81"/>
            <rFont val="Tahoma"/>
            <family val="2"/>
          </rPr>
          <t xml:space="preserve">
VF</t>
        </r>
      </text>
    </comment>
    <comment ref="M44" authorId="0" shapeId="0">
      <text>
        <r>
          <rPr>
            <b/>
            <sz val="9"/>
            <color indexed="81"/>
            <rFont val="Tahoma"/>
            <family val="2"/>
          </rPr>
          <t>Victoria Hernandez Sierro:</t>
        </r>
        <r>
          <rPr>
            <sz val="9"/>
            <color indexed="81"/>
            <rFont val="Tahoma"/>
            <family val="2"/>
          </rPr>
          <t xml:space="preserve">
VF</t>
        </r>
      </text>
    </comment>
    <comment ref="M45" authorId="0" shapeId="0">
      <text>
        <r>
          <rPr>
            <b/>
            <sz val="9"/>
            <color indexed="81"/>
            <rFont val="Tahoma"/>
            <family val="2"/>
          </rPr>
          <t>Victoria Hernandez Sierro:</t>
        </r>
        <r>
          <rPr>
            <sz val="9"/>
            <color indexed="81"/>
            <rFont val="Tahoma"/>
            <family val="2"/>
          </rPr>
          <t xml:space="preserve">
VF</t>
        </r>
      </text>
    </comment>
    <comment ref="M46" authorId="0" shapeId="0">
      <text>
        <r>
          <rPr>
            <b/>
            <sz val="9"/>
            <color indexed="81"/>
            <rFont val="Tahoma"/>
            <family val="2"/>
          </rPr>
          <t>Victoria Hernandez Sierro:</t>
        </r>
        <r>
          <rPr>
            <sz val="9"/>
            <color indexed="81"/>
            <rFont val="Tahoma"/>
            <family val="2"/>
          </rPr>
          <t xml:space="preserve">
VF</t>
        </r>
      </text>
    </comment>
    <comment ref="O47" authorId="0" shapeId="0">
      <text>
        <r>
          <rPr>
            <b/>
            <sz val="9"/>
            <color indexed="81"/>
            <rFont val="Tahoma"/>
            <family val="2"/>
          </rPr>
          <t>Victoria Hernandez Sierro:</t>
        </r>
        <r>
          <rPr>
            <sz val="9"/>
            <color indexed="81"/>
            <rFont val="Tahoma"/>
            <family val="2"/>
          </rPr>
          <t xml:space="preserve">
VF</t>
        </r>
      </text>
    </comment>
    <comment ref="M49" authorId="0" shapeId="0">
      <text>
        <r>
          <rPr>
            <b/>
            <sz val="9"/>
            <color indexed="81"/>
            <rFont val="Tahoma"/>
            <family val="2"/>
          </rPr>
          <t>Victoria Hernandez Sierro:</t>
        </r>
        <r>
          <rPr>
            <sz val="9"/>
            <color indexed="81"/>
            <rFont val="Tahoma"/>
            <family val="2"/>
          </rPr>
          <t xml:space="preserve">
VF</t>
        </r>
      </text>
    </comment>
    <comment ref="M50" authorId="0" shapeId="0">
      <text>
        <r>
          <rPr>
            <b/>
            <sz val="9"/>
            <color indexed="81"/>
            <rFont val="Tahoma"/>
            <family val="2"/>
          </rPr>
          <t>Victoria Hernandez Sierro:</t>
        </r>
        <r>
          <rPr>
            <sz val="9"/>
            <color indexed="81"/>
            <rFont val="Tahoma"/>
            <family val="2"/>
          </rPr>
          <t xml:space="preserve">
VF</t>
        </r>
      </text>
    </comment>
    <comment ref="M51" authorId="0" shapeId="0">
      <text>
        <r>
          <rPr>
            <b/>
            <sz val="9"/>
            <color indexed="81"/>
            <rFont val="Tahoma"/>
            <family val="2"/>
          </rPr>
          <t>Victoria Hernandez Sierro:</t>
        </r>
        <r>
          <rPr>
            <sz val="9"/>
            <color indexed="81"/>
            <rFont val="Tahoma"/>
            <family val="2"/>
          </rPr>
          <t xml:space="preserve">
VF</t>
        </r>
      </text>
    </comment>
  </commentList>
</comments>
</file>

<file path=xl/comments2.xml><?xml version="1.0" encoding="utf-8"?>
<comments xmlns="http://schemas.openxmlformats.org/spreadsheetml/2006/main">
  <authors>
    <author>Victoria Hernandez Sierro</author>
  </authors>
  <commentList>
    <comment ref="D3" authorId="0" shapeId="0">
      <text>
        <r>
          <rPr>
            <b/>
            <sz val="9"/>
            <color indexed="81"/>
            <rFont val="Tahoma"/>
            <family val="2"/>
          </rPr>
          <t>Victoria Hernandez Sierro:
Repartidos asi:</t>
        </r>
        <r>
          <rPr>
            <sz val="9"/>
            <color indexed="81"/>
            <rFont val="Tahoma"/>
            <family val="2"/>
          </rPr>
          <t xml:space="preserve">
22.749.997 Vigencia Actual
106.335.000 VF 2021</t>
        </r>
      </text>
    </comment>
    <comment ref="E3" authorId="0" shapeId="0">
      <text>
        <r>
          <rPr>
            <b/>
            <sz val="9"/>
            <color indexed="81"/>
            <rFont val="Tahoma"/>
            <family val="2"/>
          </rPr>
          <t>Victoria Hernandez Sierro:</t>
        </r>
        <r>
          <rPr>
            <sz val="9"/>
            <color indexed="81"/>
            <rFont val="Tahoma"/>
            <family val="2"/>
          </rPr>
          <t xml:space="preserve">
del 02/12/2020</t>
        </r>
      </text>
    </comment>
  </commentList>
</comments>
</file>

<file path=xl/sharedStrings.xml><?xml version="1.0" encoding="utf-8"?>
<sst xmlns="http://schemas.openxmlformats.org/spreadsheetml/2006/main" count="800" uniqueCount="397">
  <si>
    <t>MODALIDAD</t>
  </si>
  <si>
    <t>No DE  PROCESO</t>
  </si>
  <si>
    <t xml:space="preserve">FECHA PROCESO </t>
  </si>
  <si>
    <t>VALOR PROCESO</t>
  </si>
  <si>
    <t>C.I. O CARGO</t>
  </si>
  <si>
    <t xml:space="preserve"> CONTRATO   No. </t>
  </si>
  <si>
    <t>NIT.</t>
  </si>
  <si>
    <t>CONTRATISTA</t>
  </si>
  <si>
    <t>NOMBRE REPRESENTANTE LEGAL</t>
  </si>
  <si>
    <t>UNIDAD O DEPENDENCIA SOLICITANTE</t>
  </si>
  <si>
    <t>OBJETO</t>
  </si>
  <si>
    <t xml:space="preserve">VALOR  INICIAL  CONTRATO </t>
  </si>
  <si>
    <t>VALOR CONTRATO ADICIONAL No. 001</t>
  </si>
  <si>
    <t>FECHA CONTRATO ADICIONAL No. 001</t>
  </si>
  <si>
    <t>VALOR CONTRATO ADICIONAL No. 002</t>
  </si>
  <si>
    <t>FECHA CONTRATO ADICIONAL No. 002</t>
  </si>
  <si>
    <t>VALOR CONTRATO ADICIONAL No. 003</t>
  </si>
  <si>
    <t>FECHA CONTRATO ADICIONAL No. 003</t>
  </si>
  <si>
    <t>VALOR TOTAL CONTRATO</t>
  </si>
  <si>
    <t>FECHA DE ADJUDICACION</t>
  </si>
  <si>
    <t>REDUCCION DE PRESUPUESTO</t>
  </si>
  <si>
    <t>FECHA DE SUSCRIPCION</t>
  </si>
  <si>
    <t>FECHA DE SUSCRIPCION (AAAA/MM/DD)</t>
  </si>
  <si>
    <t>PLAZO DE EJECUCION</t>
  </si>
  <si>
    <t>PLAZO EJECUCION AAAA/MM/DD</t>
  </si>
  <si>
    <t>PLAZO DE EJECUCION EN DIAS</t>
  </si>
  <si>
    <t>PRORROGA No. 001</t>
  </si>
  <si>
    <t>FECHA PRORROGA No. 001</t>
  </si>
  <si>
    <t>PLAZO DE EJECUCION PRORROGA No. 001 EN DIAS</t>
  </si>
  <si>
    <t>PRORROGA No. 002</t>
  </si>
  <si>
    <t>FECHA PRORROGA No. 002</t>
  </si>
  <si>
    <t>PLAZO DE EJECUCION PRORROGA No. 002 EN DIAS</t>
  </si>
  <si>
    <t>PRORROGA No. 003</t>
  </si>
  <si>
    <t>FECHA PRORROGA No. 003</t>
  </si>
  <si>
    <t>PLAZO DE EJECUCION PRORROGA No. 003 EN DIAS</t>
  </si>
  <si>
    <t>CRP</t>
  </si>
  <si>
    <t>FECHA CRP</t>
  </si>
  <si>
    <t xml:space="preserve"> CRP COMPROMISO VIGENCIA FUTURA</t>
  </si>
  <si>
    <t>FECHA CRP COMPROMISO</t>
  </si>
  <si>
    <t>VALOR CRP COMPROMISO</t>
  </si>
  <si>
    <t>CRP ADICIONAL No. 001</t>
  </si>
  <si>
    <t>FECHA CRP ADICIONAL No. 001</t>
  </si>
  <si>
    <t>CRP ADICIONAL No. 002</t>
  </si>
  <si>
    <t>FECHA CRP ADICIONAL No. 002</t>
  </si>
  <si>
    <t>CRP ADICIONAL No. 003</t>
  </si>
  <si>
    <t>FECHA CRP ADICIONAL No. 003</t>
  </si>
  <si>
    <t>SUPERVISOR</t>
  </si>
  <si>
    <t>DOCUMENTO DE IDENTIFICACION DEL SUPERVISOR</t>
  </si>
  <si>
    <t>CORREOS ELECTRONICOS SUPERVISORES</t>
  </si>
  <si>
    <t>UNIDAD</t>
  </si>
  <si>
    <t>TIPO DE CONTRATO</t>
  </si>
  <si>
    <t>MODIFICATORIO No. 001</t>
  </si>
  <si>
    <t>MODIFICATORIO No. 002</t>
  </si>
  <si>
    <t>ESTADO</t>
  </si>
  <si>
    <t>No. SOL.PEDIDO EN SAP</t>
  </si>
  <si>
    <t>No.EVALUACION ECONOMICA SAP</t>
  </si>
  <si>
    <t>No.PEDIDO ABIERTO/ORDEN DE COMPRA SAP</t>
  </si>
  <si>
    <t>OBSERVACION</t>
  </si>
  <si>
    <t>MINIMA CUANTIA</t>
  </si>
  <si>
    <t>005-001</t>
  </si>
  <si>
    <t>007-ARC-JOLA-2019   No. 023-ARC-CBN-1-2019</t>
  </si>
  <si>
    <t>005-002</t>
  </si>
  <si>
    <t>SUBASTA</t>
  </si>
  <si>
    <t>005-003</t>
  </si>
  <si>
    <t>005-004</t>
  </si>
  <si>
    <t>ALRAT</t>
  </si>
  <si>
    <t>005-005</t>
  </si>
  <si>
    <t>005-006</t>
  </si>
  <si>
    <t>005-007</t>
  </si>
  <si>
    <t>70.465.079-1</t>
  </si>
  <si>
    <t>JHON FREDY ARIAS DUQUE</t>
  </si>
  <si>
    <t>JHON FREDY ARIAS DUQUE/DISTRIBUCIONES EL MEJOR GANGAZO</t>
  </si>
  <si>
    <t>CENTRO DE ABASTECIMIENTI Y DISTRIBUCION</t>
  </si>
  <si>
    <t>SUMINISTRO DE POLLO PARA EL ABASTECIMIENTO DE LAS UNIDADES MILITARES DE LOS DEPARTAMENTOS DE BOLIVAR Y SUCRE ATENDIDAS POR LA REGIONAL CARIBE</t>
  </si>
  <si>
    <t>SUMINISTRO DE VIVERES VARIOS E INSUMOS DE PANADERIA PARA EL ABASTECIMIENTO DE LAS UNIDADES MILITARES DE LOS DEPARTAMENTOS DE BOLIVAR Y SUCRE ATENDIDAS POR LA REGIONAL CARIBE</t>
  </si>
  <si>
    <t>400003596 CADS CARTAGENA 400003597 CADS COROZAL</t>
  </si>
  <si>
    <t>900.227.959-8</t>
  </si>
  <si>
    <t>SERVICIOS INTEGRALES DE PLAGAS TROPICALES LTDA/HAROLD GAVIRIA TORRES</t>
  </si>
  <si>
    <t>HAROLD GAVIRIA TORRES</t>
  </si>
  <si>
    <t>PRESTACIÓN DEL SERVICIO PREVENTIVO Y/O CORRECTIVO DE FUMIGACIÓN, DESINSECTACIÓN, RATIZACIÓN, INMUNIZACIÓN PARA LA SEDE ADMINISTRATIVA, UNIDADES DE NEGOCIO Y VEHÍCULOS DE LA AGENCIA LOGÍSTICA DE LAS FUERZAS MILITARES REGIONAL CARIBE</t>
  </si>
  <si>
    <t>CADS CARTAGENA 400003509 - CADS COROZAL 400003510</t>
  </si>
  <si>
    <t>CADS CARTAGENA 5100004126  CADS COROZAL 5100004127</t>
  </si>
  <si>
    <t>CADS CARTAGENA 5100004132 CADS COROZAL 5100004133</t>
  </si>
  <si>
    <t>ASD GERARDO GUERRERO ALGARIN</t>
  </si>
  <si>
    <t>gerardo.guerrero@agencialogistica.gov.co</t>
  </si>
  <si>
    <t>ABASTECIMIENTO</t>
  </si>
  <si>
    <t>SUMINISTRO</t>
  </si>
  <si>
    <t>ASD MARTHA PAUTT BERNARD</t>
  </si>
  <si>
    <t>martha.pautt@agencialogistica.gov.co</t>
  </si>
  <si>
    <t>6320-6420</t>
  </si>
  <si>
    <t>PD LUIS HENRIQUE HERNANDEZ MUÑOZ</t>
  </si>
  <si>
    <t>luis.hernandez@agencialogistica.gov.co</t>
  </si>
  <si>
    <t>ADMINISTRATIVA</t>
  </si>
  <si>
    <t>PRESTACION DE SERVICIOS</t>
  </si>
  <si>
    <t>1.143.333.046</t>
  </si>
  <si>
    <t xml:space="preserve">890.100.026-1 </t>
  </si>
  <si>
    <t>CAMAGUEY S.A.</t>
  </si>
  <si>
    <t>FABIAN ANTONIO GÓMEZ HERAZO</t>
  </si>
  <si>
    <t>SUMINISTRO DE CARNES ROJAS, CARNE DE CERDO, Y POLLO CON DESTINO A LA FUERZA PÚBLICA, ENTIDADES ADSCRITAS Y/O VINCULADAS AL MINISTERIO DE DEFENSA Y OTRAS EN DESARROLLO DE SUS OPERACIONES EN LOS DEPARTAMENTOS DE BOLÍVAR Y SUCRE</t>
  </si>
  <si>
    <t>10020-10120</t>
  </si>
  <si>
    <t>15.030.711-1</t>
  </si>
  <si>
    <t>JAVIER OSVALDO RAMÍREZ MARTÍNEZ</t>
  </si>
  <si>
    <t>JAVIER OSVALDO RAMÍREZ MARTÍNEZ/DEPÓSITO Y LEGUMBRES DEL ORIENTE No.1</t>
  </si>
  <si>
    <t>SUMINISTRO DE VÍVERES VARIOS, FRUTAS Y VERDURAS FRESCAS Y SECAS, HIELOS, CON DESTINO A LA FUERZA PÚBLICA, ENTIDADES ADSCRITAS Y/O VINCULADAS AL MINISTERIO DE DEFENSA Y OTRAS EN DESARROLLO DE SUS OPERACIONES EN LOS DEPARTAMENTOS DE BOLÍVAR, SUCRE Y SAN ANDRES Y PROVIDENCIA. LOTE 1 Y 2</t>
  </si>
  <si>
    <t>11420-11520</t>
  </si>
  <si>
    <t>SUMINISTRO DE VÍVERES VARIOS, FRUTAS Y VERDURAS FRESCAS Y SECAS, HIELOS, CON DESTINO A LA FUERZA PÚBLICA, ENTIDADES ADSCRITAS Y/O VINCULADAS AL MINISTERIO DE DEFENSA Y OTRAS EN DESARROLLO DE SUS OPERACIONES EN LOS DEPARTAMENTOS DE BOLÍVAR, SUCRE Y SAN ANDRES Y PROVIDENCIA</t>
  </si>
  <si>
    <t>SUMINISTRO DE BEBIDAS REFRESCANTES, VIVERES VARIOS Y LACTEOS CON DESTINO A LA FUERZA PÚBLICA, ENTIDADES ADSCRITAS Y/O VINCULADAS AL MINISTERIO DE DEFENSA Y OTRAS, ATENDIDAS POR LA REGIONAL CARIBE, PARA LOS DEPARTAMENTOS DE BOLIVAR Y SUCRE</t>
  </si>
  <si>
    <t>890.908.822-5</t>
  </si>
  <si>
    <t>COMERCIALIZADORA DE HIELOS IGLU S.A.</t>
  </si>
  <si>
    <t>JUAN DIEGO LONDOÑO MEJIA</t>
  </si>
  <si>
    <t>005-008</t>
  </si>
  <si>
    <r>
      <t xml:space="preserve">SUMINISTRO DE BEBIDAS REFRESCANTES, VIVERES VARIOS Y LACTEOS CON DESTINO A LA FUERZA PÚBLICA, ENTIDADES ADSCRITAS Y/O VINCULADAS AL MINISTERIO DE DEFENSA Y OTRAS, ATENDIDAS POR LA REGIONAL CARIBE, PARA LOS DEPARTAMENTOS DE BOLIVAR Y SUCRE. </t>
    </r>
    <r>
      <rPr>
        <b/>
        <sz val="8"/>
        <color theme="1"/>
        <rFont val="Arial"/>
        <family val="2"/>
      </rPr>
      <t>LOTE 2</t>
    </r>
  </si>
  <si>
    <t>005-009</t>
  </si>
  <si>
    <t>900.518.044-3</t>
  </si>
  <si>
    <t>GAC MEDICINA ESPECIALIZADA S.A.S</t>
  </si>
  <si>
    <t>GRASE DEL CARMEN ANGULO CABARCAS</t>
  </si>
  <si>
    <t>PRESTACION DEL SERVICIO EXÁMENES MÉDICOS OCUPACIONALES Y PROGRAMA DE VACUNACIÓN CON DESTINO AL PERSONAL DE LA AGENCIA LOGÍSTICA DE LAS FUERZAS MILITARES REGIONAL CARIBE</t>
  </si>
  <si>
    <t>TSD MILADIS BAUTISTA</t>
  </si>
  <si>
    <t>ABASTECIMIENTO BIENES Y SERVICIOS</t>
  </si>
  <si>
    <t>ASD VERNON SALAS MENDOZA</t>
  </si>
  <si>
    <t>ASD ANA TERESA RODRIGUEZ</t>
  </si>
  <si>
    <t>005-010</t>
  </si>
  <si>
    <t>860.053.360-4</t>
  </si>
  <si>
    <r>
      <t>LAS VIVIENDAS SOCIEDAD</t>
    </r>
    <r>
      <rPr>
        <sz val="8"/>
        <color theme="1"/>
        <rFont val="Arial"/>
        <family val="2"/>
      </rPr>
      <t xml:space="preserve"> </t>
    </r>
    <r>
      <rPr>
        <b/>
        <sz val="8"/>
        <color theme="1"/>
        <rFont val="Arial"/>
        <family val="2"/>
      </rPr>
      <t>S.A.S. DOTACERO</t>
    </r>
  </si>
  <si>
    <t>MAURICIO ENRIQUE PEÑA MARTÍNEZ</t>
  </si>
  <si>
    <t>ADQUISICIÓN DE ESTIBAS PLÁSTICAS PARA DOTAR LOS CENTROS DE ABASTECIMIENTO Y DISTRIBUCIÓN (CADS) ADMINISTRADOS POR LA AGENCIA LOGÍSTICA DE LAS FUERZAS MILITARES REGIONAL CARIBE</t>
  </si>
  <si>
    <t>TSD HAROLD MERCADO</t>
  </si>
  <si>
    <t>TSD MAYRA MONTERO GARCIA</t>
  </si>
  <si>
    <t>CARNES ROJAS CARTAGENA 400003569 COROZAL 400003570 CARNE DE CERDO CARTAGENA 400003571 COROZAL 400003572 POLLO CARTAGENA 400003573 COROZAL 400003574</t>
  </si>
  <si>
    <t>005-011</t>
  </si>
  <si>
    <t>005-012</t>
  </si>
  <si>
    <t>005-013</t>
  </si>
  <si>
    <t>005-014</t>
  </si>
  <si>
    <t>005-015</t>
  </si>
  <si>
    <t>005-016</t>
  </si>
  <si>
    <t>CADS CARTAGENA 400003804       CADS COROZAL 400003805</t>
  </si>
  <si>
    <t>CERDO CARTAGENA 5100004253 COROZAL 5100004255 CARNES CARTAGENA 5100004264 COROZAL 5100004265</t>
  </si>
  <si>
    <t>6100001295 6100001296 6100001297 6100001298</t>
  </si>
  <si>
    <t>LOTE 1 GACAR SAI 5100004273 CARTAGENA 5100004275 LOTE 2 COROZAL 5100004276</t>
  </si>
  <si>
    <t>CARTAGENA 5100004269 COROZAL 5100004270</t>
  </si>
  <si>
    <t>LOTE 3 BOLIVAR 5100004280 LOTE 4 SUCRE 5100004281</t>
  </si>
  <si>
    <t>LOTE 2 CARTAGENA 5100004266 COROZAL 5100004267</t>
  </si>
  <si>
    <t>900.297.017-4</t>
  </si>
  <si>
    <t>GRUPO GC CONSULTORES LTDA</t>
  </si>
  <si>
    <t>CARLOS RAFAEL GONZALEZ CONTRERAS</t>
  </si>
  <si>
    <t>SERVICIOS DE APOYO LOGÍSTICO EN DESARROLLO DEL PLAN DE CAPACITACION PARA LA VIGENCIA 2020, DIRIGIDO AL PERSONAL DE PLANTA DE LA AGENCIA LOGÍSTICA DE LAS FUERZAS MILITARES REGIONAL CARIBE</t>
  </si>
  <si>
    <t>PD MARIA OLGA VEGA</t>
  </si>
  <si>
    <t>900.787.247-4</t>
  </si>
  <si>
    <t>TAKTIKOS S.A.S</t>
  </si>
  <si>
    <t>LEONARDO MORENO MARTIN</t>
  </si>
  <si>
    <t>PRESTACIÓN DE SERVICIOS PARA LA REALIZACIÓN DE LAS ACTIVIDADES DE BIENESTAR AL PERSONAL DE LA AGENCIA LOGÍSTICA DE LAS FUERZAS MILITARES REGIONAL CARIBE VIGENCIA 2020</t>
  </si>
  <si>
    <t>901.176.934-8</t>
  </si>
  <si>
    <t>DISTRIBUIDORA FULL SERVICE S.A.S</t>
  </si>
  <si>
    <t>ALFONSO HERNANDO ESCUDERO BELTRAN</t>
  </si>
  <si>
    <t>SUMINISTRO DE ELEMENTOS DE ASEO, LIMPIEZA Y DESINFECCIÓN CON DESTINO A LA AGENCIA LOGÍSTICA DE LAS FUERZAS MILITARES REGIONAL CARIBE. LOTE 1</t>
  </si>
  <si>
    <t>900.780.967-7</t>
  </si>
  <si>
    <r>
      <t>PRODUCTOS</t>
    </r>
    <r>
      <rPr>
        <b/>
        <sz val="8"/>
        <color theme="1"/>
        <rFont val="Arial"/>
        <family val="2"/>
      </rPr>
      <t xml:space="preserve"> QUIMICOS Y SERVICIOS S.A.S</t>
    </r>
    <r>
      <rPr>
        <b/>
        <sz val="8"/>
        <color rgb="FF000000"/>
        <rFont val="Arial"/>
        <family val="2"/>
      </rPr>
      <t>.-PROQISER S.A.S.</t>
    </r>
  </si>
  <si>
    <t>DANDY DEL CRISTO ECHAVEZ SIMANCA</t>
  </si>
  <si>
    <t>SUMINISTRO DE ELEMENTOS DE ASEO, LIMPIEZA Y DESINFECCIÓN CON DESTINO A LA AGENCIA LOGÍSTICA DE LAS FUERZAS MILITARES REGIONAL CARIBE. LOTE 2</t>
  </si>
  <si>
    <t>007-ARC-JOLA-2019 /023-ARC-CBN-1-2019</t>
  </si>
  <si>
    <t>901176934-8</t>
  </si>
  <si>
    <t>DISTRIBUIDORA FULL SERVICES S.A.S</t>
  </si>
  <si>
    <t>SUMINISTRO DE SAL PARA CONSUMO HUMANO PARA EL ABASTECIMIENTO DE LAS UNIDADES MILITARES DE LOS DEPARTAMENTOS DE SUCRE Y BOLIVAR ATENDIDAS POR LA REGIONAL CARIBE</t>
  </si>
  <si>
    <t>005-017</t>
  </si>
  <si>
    <t>890.103.400-5</t>
  </si>
  <si>
    <r>
      <t>ALIMENTOS CONCENTRADOS DEL CARIBE S.A. -</t>
    </r>
    <r>
      <rPr>
        <sz val="8"/>
        <color theme="1"/>
        <rFont val="Arial"/>
        <family val="2"/>
      </rPr>
      <t xml:space="preserve"> </t>
    </r>
    <r>
      <rPr>
        <b/>
        <sz val="8"/>
        <color theme="1"/>
        <rFont val="Arial"/>
        <family val="2"/>
      </rPr>
      <t>ACONDESA S.A.</t>
    </r>
  </si>
  <si>
    <t>ALVARO JESÚS COTES MESTRE</t>
  </si>
  <si>
    <t>CARTAGENA 5100004335 COROZAL 5100004336</t>
  </si>
  <si>
    <t>005-020</t>
  </si>
  <si>
    <t>005-018</t>
  </si>
  <si>
    <t>900.314.764-1</t>
  </si>
  <si>
    <t>DISTRIBUCIONES ALIADAS BJ SAS</t>
  </si>
  <si>
    <t>NICOLÁS FERNANDO GONZÁLEZ HERNÁNDEZ</t>
  </si>
  <si>
    <t>SUMINISTRO DE ELEMENTO DE PAPELERIA, UTILES DE OFICINA Y CONSUMIBLES DE IMPRESIÓN CON DESTINO A LA AGENCIA LOGISTICA DE LAS FUERZAS MILITARES REGIONAL CARIBE</t>
  </si>
  <si>
    <t>TSD GLADYS LEAL MEJIA</t>
  </si>
  <si>
    <t>901.151.222-4</t>
  </si>
  <si>
    <t>CONVIL SOLUCIONES S.A.S</t>
  </si>
  <si>
    <t>NICOLÁS VILLAMIZAR CONSUEGRA</t>
  </si>
  <si>
    <t>SUMINISTRO DE DOTACIÓN PARA LOS FUNCIONARIOS ADMINISTRATIVOS OPERATIVOS DE PLANTA, ELEMENTOS DE PROTECCIÓN PERSONAL Y DE BOTIQUÍN CON DESTINO A LA AGENCIA LOGÍSTICA DE LAS FUERZAS MILITARES REGIONAL CARIBE.LOTE 1,2 Y 3</t>
  </si>
  <si>
    <t>19320-19420</t>
  </si>
  <si>
    <t>MENOR CUANTIA</t>
  </si>
  <si>
    <t>005-019</t>
  </si>
  <si>
    <t>804.010.775-9</t>
  </si>
  <si>
    <t>Cooperativa de Trabajo Asociado SEJARPI C.T.A.</t>
  </si>
  <si>
    <t>JOSE BERNARDO OVALLE CORTES</t>
  </si>
  <si>
    <t xml:space="preserve">SERVICIO DE VIGILANCIA PRIVADA PARA EL CADS COROZAL PERTENECIENTE A LA AGENCIA LOGÍSTICA DE LAS FUERZAS MILITARES REGIONAL CARIBE </t>
  </si>
  <si>
    <t>28.04.2020 Modificar el Cuadro de Precios del Contrato No. 005-005-2020, incluyendo productos (CARNES FRIAS)</t>
  </si>
  <si>
    <t xml:space="preserve">27.04.2020 modificar contrato 005-006-2020 incluyendo en el anexo técnico los productos relacionados en la tabla anterior, teniendo en cuenta las presentaciones y precios relacionados en el estudio de mercado. Las demás normas que regulan la materia y las estipulaciones contenidas PULPA DE FRUTA CONGELADA DE LULO
PULPA DE FRUTA CONGELADA DE MARACUYA
 SAL 
</t>
  </si>
  <si>
    <t xml:space="preserve">27.04.2020 Modificar el Cuadro de Precios del Contrato No. 005-006-2020, incluyendo los productos siguientes HUEVOS DE GALLINA ROJOS TIPO A
HUEVOS DE GALLINA ROJOS TIPO AA
HUEVOS GALLINA ROJOS TIPO   AAA
</t>
  </si>
  <si>
    <t>30 DE MAYO DE 2020</t>
  </si>
  <si>
    <t>005-022-2020</t>
  </si>
  <si>
    <t>005-023-2020</t>
  </si>
  <si>
    <t>005-024-2020</t>
  </si>
  <si>
    <t>005-025-2020</t>
  </si>
  <si>
    <t>005-027-2020</t>
  </si>
  <si>
    <t>005-030-2020</t>
  </si>
  <si>
    <t>005-021</t>
  </si>
  <si>
    <t>005-022</t>
  </si>
  <si>
    <t>005-023</t>
  </si>
  <si>
    <t>005-024</t>
  </si>
  <si>
    <t>005-025</t>
  </si>
  <si>
    <t>005-026</t>
  </si>
  <si>
    <t>005-027</t>
  </si>
  <si>
    <t>005-028</t>
  </si>
  <si>
    <t>005-029</t>
  </si>
  <si>
    <t>005-030</t>
  </si>
  <si>
    <t>005-031</t>
  </si>
  <si>
    <t>005-032</t>
  </si>
  <si>
    <t>SUMINISTRO DE HUEVOS CON DESTINO A LA FUERZA PÚBLICA, ENTIDADES ADSCRITAS Y/O VINCULADAS AL MINISTERIO DE DEFENSA Y OTRAS, ATENDIDAS POR LA REGIONAL CARIBE, EN LOS DEPARTAMENTOS DE BOLIVAR Y SUCRE. LOTE 2</t>
  </si>
  <si>
    <t>SUMINISTRO DE DOTACIÓN PARA LOS FUNCIONARIOS ADMINISTRATIVOS OPERATIVOS DE PLANTA, CON DESTINO A LA AGENCIA LOGÍSTICA DE LAS FUERZAS MILITARES REGIONAL CARIBE</t>
  </si>
  <si>
    <t>SUMINISTRO E INSTALACIÓN DE LLANTAS PARA LOS VEHÍCULOS QUE CONFORMAN EL PARQUE AUTOMOTOR DE LA AGENCIA LOGÍSTICA DE LAS FUERZAS MILITARES REGIONAL CARIBE</t>
  </si>
  <si>
    <t>SERVICIO INTEGRAL DE MANTEAMIENTOS PREVENTIVOS, CORRECTIVOS A TODO COSTO INCLUYENDO REPUESTOS Y RECARGA DE EXTINTORES, CON DESTINO A LAS INSTALACIONES Y A LOS EQUIPOS DE LA AGENCIA LOGÍSTICA DE LAS FUERZAS MILITARES REGIONAL CARIBE, ESPECÍFICAMENTE DE; LA INFRAESTRUCTURA FÍSICA, INFRAESTRUCTURA TECNOLÓGICA, LOS AIRES ACONDICIONADOS, EQUIPOS DE REFRIGERACIÓN, MONTACARGAS Y EXTINTORE”LOTE 1</t>
  </si>
  <si>
    <t>SERVICIO INTEGRAL DE MANTEAMIENTOS PREVENTIVOS, CORRECTIVOS A TODO COSTO INCLUYENDO REPUESTOS Y RECARGA DE EXTINTORES, CON DESTINO A LAS INSTALACIONES Y A LOS EQUIPOS DE LA AGENCIA LOGÍSTICA DE LAS FUERZAS MILITARES REGIONAL CARIBE, ESPECÍFICAMENTE DE; LA INFRAESTRUCTURA FÍSICA, INFRAESTRUCTURA TECNOLÓGICA, LOS AIRES ACONDICIONADOS, EQUIPOS DE REFRIGERACIÓN, MONTACARGAS Y EXTINTORES”. LOTES 2 Y 4</t>
  </si>
  <si>
    <t>SERVICIO INTEGRAL DE MANTEAMIENTOS PREVENTIVOS, CORRECTIVOS A TODO COSTO INCLUYENDO REPUESTOS Y RECARGA DE EXTINTORES, CON DESTINO A LAS INSTALACIONES Y A LOS EQUIPOS DE LA AGENCIA LOGÍSTICA DE LAS FUERZAS MILITARES REGIONAL CARIBE, ESPECÍFICAMENTE DE; LA INFRAESTRUCTURA FÍSICA, INFRAESTRUCTURA TECNOLÓGICA, LOS AIRES ACONDICIONADOS, EQUIPOS DE REFRIGERACIÓN, MONTACARGAS Y EXTINTORES”-LOTE 5</t>
  </si>
  <si>
    <t>SUMINISTRO DE POLLO Y BEBIDAS REFRESCANTES CON DESTINO A LA FUERZA PUBLICA, ENTIDADES ADSCRITAS Y/O VINCULADAS AL MINISTERIO DE DEFENSA Y OTRAS EN DESARROLLO DE SUS OPERACIONES EN LOS DEPARTAMENTOS DE BOLIVAR Y SUCRE. LOTE 2</t>
  </si>
  <si>
    <t>SUMINISTRO DE POLLO Y BEBIDAS REFRESCANTES CON DESTINO A LA FUERZA PUBLICA, ENTIDADES ADSCRITAS Y/O VINCULADAS AL MINISTERIO DE DEFENSA Y OTRAS EN DESARROLLO DE SUS OPERACIONES EN LOS DEPARTAMENTOS DE BOLIVAR Y SUCRE. LOTES 2 Y 3</t>
  </si>
  <si>
    <t>SERVICIO DE MANTENIMIENTO PREVENTIVO Y CORRECTIVO A TODO COSTO, INCLUYENDO PARTES, REPUESTOS ORIGINALES Y ACCESORIOS DE LOS VEHICULOS DE LA AGENCIA LOGÍSTICA DE LAS FUERZAS MILITARES REGIONAL CARIBE</t>
  </si>
  <si>
    <t>SUMINISTRO DE CARNES FRIAS, CON DESTINO A LA FUERZA PÚBLICA, ENTIDADES ADSCRITAS Y/O VINCULADAS AL MINISTERIO DE DEFENSA Y OTRAS, ATENDIDAS POR LA REGIONAL CARIBE EN LOS DEPARTAMENTOS DE BOLIVAR Y SUCRE LOTE 2</t>
  </si>
  <si>
    <t>SUMINISTRO DE CARNES FRIAS, CON DESTINO A LA FUERZA PÚBLICA, ENTIDADES ADSCRITAS Y/O VINCULADAS AL MINISTERIO DE DEFENSA Y OTRAS, ATENDIDAS POR LA REGIONAL CARIBE EN LOS DEPARTAMENTOS DE BOLIVAR Y SUCRE LOTE 1</t>
  </si>
  <si>
    <t>ADQUISICIÓN DE BONOS DE CANASTA FAMILIAR, PARA SER ENTREGADOS A LOS FUNCIONARIOS DE LA AGENCIA LOGÍSTICA DE LAS FUERZAS MILITARES EN EL MARCO DEL PLAN DE BIENESTAR INSTITUCIONAL VIGENCIA 2020</t>
  </si>
  <si>
    <t>005-019-2020</t>
  </si>
  <si>
    <t>005-033-2020</t>
  </si>
  <si>
    <t>005-033</t>
  </si>
  <si>
    <t>005-034</t>
  </si>
  <si>
    <t>005-035</t>
  </si>
  <si>
    <t>005-036</t>
  </si>
  <si>
    <t>005-037</t>
  </si>
  <si>
    <t>005-038</t>
  </si>
  <si>
    <t>005-039</t>
  </si>
  <si>
    <t>005-040</t>
  </si>
  <si>
    <t>005-041</t>
  </si>
  <si>
    <t>005-042</t>
  </si>
  <si>
    <t>005-043</t>
  </si>
  <si>
    <t>005-044</t>
  </si>
  <si>
    <t xml:space="preserve">007-ARC-JOLA-2019 /023-ARC-CBN-1-2019 </t>
  </si>
  <si>
    <t>007-MDN-ARC-JOLA-2019</t>
  </si>
  <si>
    <t xml:space="preserve">007-MDN-ARC-JOLA-2019/023-ARC-CBN1-2019 </t>
  </si>
  <si>
    <t>007-MDN-ARC-JOLA-2019 y No. 208-00-A-COFAC-GELOG-2019</t>
  </si>
  <si>
    <t xml:space="preserve">SUMINISTRO DE HUEVOS CON DESTINO A LA FUERZA PÚBLICA, ENTIDADES ADSCRITAS Y/O VINCULADAS AL MINISTERIO DE DEFENSA Y OTRAS, ATENDIDAS POR LA REGIONAL CARIBE, EN LOS DEPARTAMENTOS DE BOLIVAR Y SUCRE </t>
  </si>
  <si>
    <t>30 DE OCTUBRE DE 2020</t>
  </si>
  <si>
    <t>SE MODIFICA CUADRO DE PRECIO LOTE 1-INCLUYENDO LOS PRODUCTOS: HUEVOS TIPO AX360</t>
  </si>
  <si>
    <t>30 DE NOVIEMBRE DE 2020</t>
  </si>
  <si>
    <t>DISTRIBUCIONES EL MEJOR GANGAZO/JHON FREDY ARIAS DUQUE</t>
  </si>
  <si>
    <t>31 DE OCTUBRE DE 2020</t>
  </si>
  <si>
    <t>SE MODIFICAN LOS PRECIOS DEL LOTE 2</t>
  </si>
  <si>
    <t>830.102.669-6</t>
  </si>
  <si>
    <t>LABORUM FASHION LTDA</t>
  </si>
  <si>
    <t>MARIO GERMAN GRISALES LÓPEZ</t>
  </si>
  <si>
    <t>25 DE JULIO DE 2020</t>
  </si>
  <si>
    <t>900.110.012-5</t>
  </si>
  <si>
    <t>MORARCI GROUP S.A.S</t>
  </si>
  <si>
    <t>MANUEL ANGELLO MORENO ARCINIEGAS</t>
  </si>
  <si>
    <t>901.383.499-2</t>
  </si>
  <si>
    <t>CONSORCIO SERVICIO INTEGRAL CARTAGENA 20</t>
  </si>
  <si>
    <t>EDUARDO JOSE PEDROCHE QUINTERO</t>
  </si>
  <si>
    <t>005-045</t>
  </si>
  <si>
    <t>005-046</t>
  </si>
  <si>
    <t>005-047</t>
  </si>
  <si>
    <t>005-048</t>
  </si>
  <si>
    <t xml:space="preserve">SUBASTA </t>
  </si>
  <si>
    <t>007-MDN-ARC-JOLA-2019 y No. 055-ARC-CBN1-2020</t>
  </si>
  <si>
    <t>003-MDN-ARC-JOLA-2020 Y 055-ARC-CBN1-2020</t>
  </si>
  <si>
    <t>22.741.211-7</t>
  </si>
  <si>
    <t>ANETH CECILIA RAMIREZ LASTRE</t>
  </si>
  <si>
    <t>ANETH CECILIA RAMIREZ LASTRE/SUMINISTROS Y SERVICIOS EMPRESARIALES DE COLOMBIA</t>
  </si>
  <si>
    <t>806.000.361-8</t>
  </si>
  <si>
    <t>SEGURIDAD Y SUMINISTROS AL DIA LTDA</t>
  </si>
  <si>
    <t>JHONY DIAZ BUELVAS</t>
  </si>
  <si>
    <t>802.023.938 - 1</t>
  </si>
  <si>
    <t>DIBEL &amp; COMPANIA S.A.S</t>
  </si>
  <si>
    <t>ALFONSO AVILA VERA</t>
  </si>
  <si>
    <t>900.466.154-0</t>
  </si>
  <si>
    <t>AUTO TROPICAL CARTAGENA S.A.S</t>
  </si>
  <si>
    <t>NESTOR ARMANDO TORREGROZA PALLARES</t>
  </si>
  <si>
    <t>900.391.165-8</t>
  </si>
  <si>
    <t>INTEGRA Y ASOCIADOS SAS</t>
  </si>
  <si>
    <t>MARINA ALEXANDRA LIZARAZO PUENTES</t>
  </si>
  <si>
    <t>890.900.608-9</t>
  </si>
  <si>
    <t>ALMACENES ÉXITO S.A</t>
  </si>
  <si>
    <t>GIOVANNY HUMBERTO VELASQUEZ RUIZ</t>
  </si>
  <si>
    <t>LUIS FERNANDO ECHEVERRI HOYOS</t>
  </si>
  <si>
    <t>LUIS FERNANDO ECHEVERRI HOYOS/SUPERSERVITECA PLAZA DE TOROS</t>
  </si>
  <si>
    <t>91.205.215-9</t>
  </si>
  <si>
    <t>EDUARDO IBAÑEZ ROSALES</t>
  </si>
  <si>
    <t>EDUARDO IBAÑEZ ROSALES/COMERCIALIZADORA EDUARDO IBAÑEZ</t>
  </si>
  <si>
    <t>860.520.408-2</t>
  </si>
  <si>
    <t>ASEBIOL S.A.S</t>
  </si>
  <si>
    <t>MARIA VALENTINA INEZ ELVIRA LONDOÑO MUÑOZ</t>
  </si>
  <si>
    <t>901.244.210-6</t>
  </si>
  <si>
    <t>NUTRIALIMENTOS CARNICOS S.A.S</t>
  </si>
  <si>
    <t>FABIAN MONTOYA MURILLO</t>
  </si>
  <si>
    <t>900.557.006-1</t>
  </si>
  <si>
    <t>ALIMENTOS PROVERCOL SAS</t>
  </si>
  <si>
    <t>YENNY PAOLA SANCHEZ SANCHEZ</t>
  </si>
  <si>
    <t>890.904.478-6</t>
  </si>
  <si>
    <t>COOPERATIVA COLANTA</t>
  </si>
  <si>
    <t>SERGIO LEÓN GONZÁLEZ VILLA</t>
  </si>
  <si>
    <t>900.532.470-6</t>
  </si>
  <si>
    <t>INDUSTRIA DE ALIMENTOS EL BUEN GUSTO S.A.S</t>
  </si>
  <si>
    <t>900.862.650-0</t>
  </si>
  <si>
    <t>COMERCIALIZADORA CACHIRA S.A.S</t>
  </si>
  <si>
    <t>EDWIN YESID CLARO PEREZ</t>
  </si>
  <si>
    <t>COMERCIALIZADORA DE HIELOS IGLU S.A</t>
  </si>
  <si>
    <t>PRESTACION DEL SERVICIO DE MANTENIMIENTO A TODO COSTO DE MONTACARGAS Y ESTIBADORES DE LA AGENCIA LOGÍSTICA DE LAS FUERZAS MILITARES REGIONAL CARIBE</t>
  </si>
  <si>
    <t>SUMINISTRO DE VERDURAS FRESCAS Y AGUA TRATADA EN BOLSA CON DESTINO A LA FUERZA PÚBLICA, ENTIDADES ADSCRITAS Y/O VINCULADAS AL MINISTERIO DE DEFENSA Y OTRAS, ATENDIDAS POR LA REGIONAL CARIBE EN LOS DEPARTAMENTOS DE BOLIVAR Y SUCRE. LOTE 1</t>
  </si>
  <si>
    <t>SUMINISTRO DE VERDURAS FRESCAS Y AGUA TRATADA EN BOLSA CON DESTINO A LA FUERZA PÚBLICA, ENTIDADES ADSCRITAS Y/O VINCULADAS AL MINISTERIO DE DEFENSA Y OTRAS, ATENDIDAS POR LA REGIONAL CARIBE EN LOS DEPARTAMENTOS DE BOLIVAR Y SUCRE. LOTE 2</t>
  </si>
  <si>
    <t>SERVICIO DE ANÁLISIS MICROBIOLÓGICOS A LOS ALIMENTOS, AGUA POTABLE, MANIPULADORES DE ALIMENTOS, AMBIENTE Y SUPERFICIES EN LOS COMEDORES DE TROPA Y CADS ADMINISTRADOS POR LA AGENCIA LOGÍSTICA REGIONAL CARIBE</t>
  </si>
  <si>
    <t>SUMINISTRO DE CARNES ROJAS Y CARNE DE CERDO CON DESTINO A LA FUERZA PÚBLICA, ENTIDADES ADSCRITAS Y/O VINCULADAS AL MINISTERIO DE DEFENSA Y OTRAS EN DESARROLLO DE SUS OPERACIONES EN LOS DEPARTAMENTOS DE BOLÍVAR Y SUCRE</t>
  </si>
  <si>
    <t>SUMINISTRO DE CARNES ROJAS Y CARNE DE CERDO CON DESTINO A LA FUERZA PÚBLICA, ENTIDADES ADSCRITAS Y/O VINCULADAS AL MINISTERIO DE DEFENSA Y OTRAS EN DESARROLLO DE SUS OPERACIONES EN LOS DEPARTAMENTOS DE BOLÍVAR Y SUCRE.LOTE 2</t>
  </si>
  <si>
    <t>SUMINISTRO DE VÍVERES VARIOS CON DESTINO A LA FUERZA PÚBLICA, ENTIDADES ADSCRITAS Y/O VINCULADAS AL MINISTERIO DE DEFENSA Y OTRAS EN DESARROLLO DE SUS OPERACIONES EN EL DEPARTAMENTO DE SAN ANDRES Y PROVIDENCIA</t>
  </si>
  <si>
    <t>SUMINISTRO DE FRUTAS Y VERDURAS FRESCAS, LÁCTEOS Y DE VÍVERES VARIOS CON DESTINO A LA FUERZA PÚBLICA, ENTIDADES ADSCRITAS Y/O VINCULADAS AL MINISTERIO DE DEFENSA Y OTRAS EN DESARROLLO DE SUS OPERACIONES EN LOS DEPARTAMENTOS DE BOLIVAR, SUCRE Y SAN ANDRÉS Y PROVIDENCIA.</t>
  </si>
  <si>
    <t>SUMINISTRO DE FRUTAS Y VERDURAS FRESCAS, LÁCTEOS Y DE VÍVERES VARIOS CON DESTINO A LA FUERZA PÚBLICA, ENTIDADES ADSCRITAS Y/O VINCULADAS AL MINISTERIO DE DEFENSA Y OTRAS EN DESARROLLO DE SUS OPERACIONES EN LOS DEPARTAMENTOS DE BOLIVAR, SUCRE Y SAN ANDRÉS Y PROVIDENCIA.  LOTE 2</t>
  </si>
  <si>
    <t>SUMINISTRO DE VIVERES VARIOS, INSUMOS DE PANADERIA Y PRODUCTOS DE PANADERIA CON DESTINO A LA FUERZA PÚBLICA, ENTIDADES ADSCRITAS Y/O VINCULADAS AL MINISTERIO DE DEFENSA Y OTRAS, ATENDIDAS POR LA REGIONAL CARIBE EN LOS DEPARTAMENTOS DE BOLIVAR Y SUCRE.</t>
  </si>
  <si>
    <t>SUMINISTRO DE CARNES FRIAS, CON DESTINO A LA FUERZA PÚBLICA, ENTIDADES ADSCRITAS Y/O VINCULADAS AL MINISTERIO DE DEFENSA Y OTRAS, ATENDIDAS POR LA REGIONAL CARIBE EN LOS DEPARTAMENTOS DE BOLIVAR Y SUCRE.LOTE 1</t>
  </si>
  <si>
    <t>SUMINISTRO DE CARNES FRIAS, CON DESTINO A LA FUERZA PÚBLICA, ENTIDADES ADSCRITAS Y/O VINCULADAS AL MINISTERIO DE DEFENSA Y OTRAS, ATENDIDAS POR LA REGIONAL CARIBE EN LOS DEPARTAMENTOS DE BOLIVAR Y SUCRE</t>
  </si>
  <si>
    <t>SUMINISTRO DE TAMALES Y PLATOS TIPICOS ESPECIALES CON DESTINO A LAS UNIDADES ADMINISTRADAS POR CENTRO DE ALMACENAMIENTO Y DISTRIBUCION CAD CARTAGENA</t>
  </si>
  <si>
    <t>SUMINISTRO DE HUEVOS CON DESTINO A LA FUERZA PÚBLICA, ENTIDADES ADSCRITAS Y/O VINCULADAS AL MINISTERIO DE DEFENSA Y OTRAS, ATENDIDAS POR LA REGIONAL CARIBE</t>
  </si>
  <si>
    <t>SUMINISTRO DE HIELO PARA EL ABASTECIMIENTO DE LAS UNIDADES MILITARES DE LOS DEPARTAMENTOS DE BOLIVAR Y SUCRE ATENDIDAS POR LA REGIONAL CARIBE</t>
  </si>
  <si>
    <t>18.09.2020 Modificar el anexo 1 Especificaciones técnicas del contrato 005-033-2020, adicionando unos servicios y modificar cuadro d eprecios</t>
  </si>
  <si>
    <t>04.09.2020 modificar clausula primera-lugar d ejecucion- incluyendo como lugar de ejecucion sucre</t>
  </si>
  <si>
    <t>11/09/2020 MODIFICAR ANEXO 1 ESPECIFICACIONES TECNICAS INCLUYENDO UNOS PRODUCTOS Y MODIFICAR CUADRO DE PRECIOS</t>
  </si>
  <si>
    <t>28 DE DICIEMBRE DE 2020</t>
  </si>
  <si>
    <t>19/11/2020 SE MODIFICA ANEXO 1 ESPECIFICACIONES TECNICAS INCLUYENDO PRODUCTOS Y CUADRO DE PRECIOS</t>
  </si>
  <si>
    <t>31 DE DICIEMBRE DE 2020</t>
  </si>
  <si>
    <t>30 DE AGOSTO DE 2020</t>
  </si>
  <si>
    <t>30 DE SEPTIEMBRE DE 2020</t>
  </si>
  <si>
    <t>15 DE AGOSTO DE 2020</t>
  </si>
  <si>
    <t>15 DE SEPTIEMBRE DE 2020</t>
  </si>
  <si>
    <t>20 DE SEPTIEMBRE DE 2020</t>
  </si>
  <si>
    <t>31 DE MARZO DE 2021</t>
  </si>
  <si>
    <t>LIQUIDADO</t>
  </si>
  <si>
    <t>PD WILLIAM CASTRO GUTIERREZ</t>
  </si>
  <si>
    <t>willian.castro@agencialogistica.gov.co</t>
  </si>
  <si>
    <t>5920-6020</t>
  </si>
  <si>
    <t>TSD ALFONSO CANTILLO MARTINEZ</t>
  </si>
  <si>
    <t>alfonso.cantillo@agencialogistica.gov.co</t>
  </si>
  <si>
    <t>SERVICIO</t>
  </si>
  <si>
    <t>26720-26820</t>
  </si>
  <si>
    <t>PD LUIS HERNANDEZ MUÑOZ</t>
  </si>
  <si>
    <t>PD DARCY BERRIO VELEZ</t>
  </si>
  <si>
    <t>darcy.berrio@agencialogistica.gov.co</t>
  </si>
  <si>
    <t>SUMINISTOR</t>
  </si>
  <si>
    <t>26920-27020</t>
  </si>
  <si>
    <t>TSN ANA TERESA RODRIGUEZ</t>
  </si>
  <si>
    <t>ana.rodriguez@agencialogistica.gov.co</t>
  </si>
  <si>
    <t>28 DE FEBRERO DE 2021</t>
  </si>
  <si>
    <t>27420-27520</t>
  </si>
  <si>
    <t>CTO.INTER No.</t>
  </si>
  <si>
    <t>VALOR</t>
  </si>
  <si>
    <t>ADICION 001</t>
  </si>
  <si>
    <t>ADICION 002</t>
  </si>
  <si>
    <t>TOTAL</t>
  </si>
  <si>
    <t>DEPENDENCIA</t>
  </si>
  <si>
    <t>FECHA SUSCRIPCION</t>
  </si>
  <si>
    <t>FECHA DE EJECUCION</t>
  </si>
  <si>
    <t>PRORROGA</t>
  </si>
  <si>
    <t>NO. PEDIDO ABIERTO SAP</t>
  </si>
  <si>
    <t>No.ORDEN SAP</t>
  </si>
  <si>
    <t>FNCN4</t>
  </si>
  <si>
    <t>CONTRATOS INTER 2020</t>
  </si>
  <si>
    <t>0055-ARC-CBN1-2020</t>
  </si>
  <si>
    <t>SUMINISTRO DE VIVERES PARA LAS UNIDADES ORGANICAS Y BAJO EL MANDO OPERACIONAL DE LA FUERZA NAVAL DEL CARIBE CON DESTINO AL PERSONAL DE OFICIALES, SUBOFICIALES, CIVIL Y PERSONAL EN COMISION.</t>
  </si>
  <si>
    <t>ASD SANDRA CUENTAS MONTH</t>
  </si>
  <si>
    <t>sandra.cuentas@agencialogistica,gov.co</t>
  </si>
  <si>
    <t>SE ESTABLECE NUEVO SITIO DE EJECUCION ASI: Batallón de Policía Naval Militar No. 1, comedor de soldados del Grupo Aéreo del Caribe en la jurisdicción de San Andrés Islas, puesto Naval Avanzado No. 21 en la Isla de Providencia</t>
  </si>
  <si>
    <t>maria.vega@agencialogistica.gov.co</t>
  </si>
  <si>
    <t>TSD HAROLD MERCADO BENITEZ</t>
  </si>
  <si>
    <t>TSD FREDDY GARCIA DE LA ESPRIELLA</t>
  </si>
  <si>
    <t>PD DAYLESTER MESA MONTERROSA</t>
  </si>
  <si>
    <t>TSD MILADIS BAUTISTA MORENO</t>
  </si>
  <si>
    <t>VALOR CONTRATO ADICIONAL No. 004</t>
  </si>
  <si>
    <t>FECHA CONTRATO ADICIONAL No. 004</t>
  </si>
  <si>
    <t>42220-42320</t>
  </si>
  <si>
    <t>TSD ANA TERESA RODRIGUEZ GOMEZ</t>
  </si>
  <si>
    <t>43420-43520-43620-43720</t>
  </si>
  <si>
    <t>TSD CRISTIAN AGAMEZ</t>
  </si>
  <si>
    <t>cristian.agamez@agencialogistica.gov.co</t>
  </si>
  <si>
    <t>43420-43720</t>
  </si>
  <si>
    <t>14.12.2020 MODIFICAR LAS ESPECIFICACIONES TECNICAS INCLUYENDO EL SUMINISTRO DE HUEVOS</t>
  </si>
  <si>
    <t>vernon.salas@agencialogistica.gov.co</t>
  </si>
  <si>
    <t>003-MDN-ARC-JOLA-2020/055-ARC-CBN1-2020</t>
  </si>
  <si>
    <t>005-049</t>
  </si>
  <si>
    <t>005-050</t>
  </si>
  <si>
    <t>INTEGRA Y ASOCIADOS S.A.S.</t>
  </si>
  <si>
    <t>SUMINISTRO DE CARNES SIN ADITIVOS Y CON ADITIVOS CON DESTINO A LA FUERZA PÚBLICA, ENTIDADES ADSCRITAS Y/O VINCULADAS AL MINISTERIO DE DEFENSA Y OTRAS, ATENDIDAS POR LA REGIONAL CARIBE</t>
  </si>
  <si>
    <t>VERNON SALAS MENDOZA</t>
  </si>
  <si>
    <t>ABASTECIMIENTOS</t>
  </si>
  <si>
    <t>SUMINISTROS</t>
  </si>
  <si>
    <t>ANA TERESA RODRIHEZ</t>
  </si>
  <si>
    <t>LUIS ENRIQUE HERNANDEZ</t>
  </si>
  <si>
    <t>73.109.884 de Cartagena</t>
  </si>
  <si>
    <t>51,696,654</t>
  </si>
  <si>
    <t>EN EJECUCION VF  LIQUIDADO</t>
  </si>
  <si>
    <t>VF LIQUIDADO</t>
  </si>
  <si>
    <t xml:space="preserve"> VF LIQUIDADO</t>
  </si>
  <si>
    <t>LIQUIDADO VF</t>
  </si>
  <si>
    <t xml:space="preserve"> VF  LIQUIDADO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</si>
</sst>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_-* #,##0.00_-;\-* #,##0.00_-;_-* &quot;-&quot;_-;_-@_-"/>
    <numFmt numFmtId="167" formatCode="_(* #,##0_);_(* \(#,##0\);_(* &quot;-&quot;??_);_(@_)"/>
  </numFmts>
  <fonts count="25" x14ac:knownFonts="1">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Calibri"/>
      <family val="2"/>
      <scheme val="minor"/>
    </font>
    <font>
      <u/>
      <sz val="10"/>
      <color theme="10"/>
      <name val="Arial"/>
      <family val="2"/>
    </font>
    <font>
      <b/>
      <sz val="8"/>
      <color theme="0"/>
      <name val="Arial"/>
      <family val="2"/>
    </font>
    <font>
      <b/>
      <sz val="9"/>
      <color indexed="81"/>
      <name val="Tahoma"/>
      <family val="2"/>
    </font>
    <font>
      <sz val="9"/>
      <color indexed="81"/>
      <name val="Tahoma"/>
      <family val="2"/>
    </font>
    <font>
      <sz val="8"/>
      <name val="Arial"/>
      <family val="2"/>
    </font>
    <font>
      <sz val="8"/>
      <color theme="1"/>
      <name val="Arial"/>
      <family val="2"/>
    </font>
    <font>
      <u/>
      <sz val="11"/>
      <color theme="10"/>
      <name val="Calibri"/>
      <family val="2"/>
      <scheme val="minor"/>
    </font>
    <font>
      <u/>
      <sz val="8"/>
      <color theme="10"/>
      <name val="Arial"/>
      <family val="2"/>
    </font>
    <font>
      <b/>
      <sz val="8"/>
      <name val="Arial"/>
      <family val="2"/>
    </font>
    <font>
      <sz val="8"/>
      <color rgb="FF000000"/>
      <name val="Arial"/>
      <family val="2"/>
    </font>
    <font>
      <sz val="9"/>
      <color theme="1"/>
      <name val="Arial"/>
      <family val="2"/>
    </font>
    <font>
      <b/>
      <sz val="8"/>
      <color theme="1"/>
      <name val="Calibri"/>
      <family val="2"/>
      <scheme val="minor"/>
    </font>
    <font>
      <b/>
      <sz val="8"/>
      <color rgb="FF000000"/>
      <name val="Arial"/>
      <family val="2"/>
    </font>
    <font>
      <b/>
      <sz val="11"/>
      <color rgb="FFFF0000"/>
      <name val="Calibri"/>
      <family val="2"/>
      <scheme val="minor"/>
    </font>
    <font>
      <i/>
      <sz val="8"/>
      <color rgb="FF000000"/>
      <name val="Arial"/>
      <family val="2"/>
    </font>
    <font>
      <sz val="12"/>
      <color theme="1"/>
      <name val="Calibri"/>
      <family val="2"/>
      <scheme val="minor"/>
    </font>
    <font>
      <sz val="10"/>
      <color theme="1"/>
      <name val="Verdana"/>
      <family val="2"/>
    </font>
    <font>
      <b/>
      <sz val="11"/>
      <color theme="1"/>
      <name val="Calibri"/>
      <family val="2"/>
      <scheme val="minor"/>
    </font>
    <font>
      <sz val="9"/>
      <color theme="1"/>
      <name val="Calibri"/>
      <family val="2"/>
      <scheme val="minor"/>
    </font>
    <font>
      <sz val="10"/>
      <color theme="1"/>
      <name val="Arial"/>
      <family val="2"/>
    </font>
  </fonts>
  <fills count="4">
    <fill>
      <patternFill patternType="none"/>
    </fill>
    <fill>
      <patternFill patternType="gray125"/>
    </fill>
    <fill>
      <patternFill patternType="solid">
        <fgColor rgb="FF0066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41">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1" fillId="0" borderId="0"/>
    <xf numFmtId="164" fontId="2"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41"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5" fillId="0" borderId="0" applyNumberFormat="0" applyFill="0" applyBorder="0" applyAlignment="0" applyProtection="0"/>
    <xf numFmtId="0" fontId="2" fillId="0" borderId="0"/>
    <xf numFmtId="165"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1" fillId="0" borderId="0" applyNumberFormat="0" applyFill="0" applyBorder="0" applyAlignment="0" applyProtection="0"/>
    <xf numFmtId="41" fontId="1" fillId="0" borderId="0" applyFont="0" applyFill="0" applyBorder="0" applyAlignment="0" applyProtection="0"/>
    <xf numFmtId="0" fontId="20" fillId="0" borderId="0"/>
    <xf numFmtId="49" fontId="21" fillId="0" borderId="0" applyFill="0" applyBorder="0" applyProtection="0">
      <alignment horizontal="left" vertical="center"/>
    </xf>
    <xf numFmtId="0" fontId="2" fillId="0" borderId="0"/>
    <xf numFmtId="9" fontId="20" fillId="0" borderId="0" applyFont="0" applyFill="0" applyBorder="0" applyAlignment="0" applyProtection="0"/>
    <xf numFmtId="42" fontId="20" fillId="0" borderId="0" applyFont="0" applyFill="0" applyBorder="0" applyAlignment="0" applyProtection="0"/>
    <xf numFmtId="165"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1"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cellStyleXfs>
  <cellXfs count="121">
    <xf numFmtId="0" fontId="0" fillId="0" borderId="0" xfId="0"/>
    <xf numFmtId="0" fontId="4" fillId="0" borderId="0" xfId="0" applyFont="1"/>
    <xf numFmtId="2" fontId="6" fillId="2" borderId="2" xfId="6" applyNumberFormat="1" applyFont="1" applyFill="1" applyBorder="1" applyAlignment="1">
      <alignment horizontal="center" vertical="center" wrapText="1"/>
    </xf>
    <xf numFmtId="2" fontId="6" fillId="2" borderId="3" xfId="6" applyNumberFormat="1" applyFont="1" applyFill="1" applyBorder="1" applyAlignment="1">
      <alignment horizontal="center" vertical="center" wrapText="1"/>
    </xf>
    <xf numFmtId="0" fontId="10" fillId="0" borderId="1" xfId="0" applyFont="1" applyBorder="1"/>
    <xf numFmtId="0" fontId="10" fillId="0" borderId="0" xfId="0" applyFont="1"/>
    <xf numFmtId="0" fontId="10" fillId="0" borderId="4" xfId="0" applyFont="1" applyBorder="1"/>
    <xf numFmtId="165" fontId="4" fillId="0" borderId="1" xfId="3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0" fillId="3" borderId="1" xfId="0" applyFont="1" applyFill="1" applyBorder="1"/>
    <xf numFmtId="0" fontId="10" fillId="3" borderId="0" xfId="0" applyFont="1" applyFill="1"/>
    <xf numFmtId="0" fontId="6" fillId="2" borderId="1" xfId="0" applyFont="1" applyFill="1" applyBorder="1" applyAlignment="1">
      <alignment horizontal="center" vertical="center"/>
    </xf>
    <xf numFmtId="0" fontId="16" fillId="0" borderId="1" xfId="0" applyFont="1" applyBorder="1" applyAlignment="1">
      <alignment horizontal="center" vertical="center"/>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0" xfId="0" applyFont="1" applyBorder="1" applyAlignment="1">
      <alignment horizontal="center" wrapText="1"/>
    </xf>
    <xf numFmtId="0" fontId="22" fillId="0" borderId="1" xfId="0" applyFont="1" applyFill="1" applyBorder="1" applyAlignment="1">
      <alignment horizontal="center" vertical="center" wrapText="1"/>
    </xf>
    <xf numFmtId="0" fontId="4" fillId="0" borderId="1" xfId="0" applyFont="1" applyBorder="1" applyAlignment="1">
      <alignment vertical="top"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14" fontId="9" fillId="3" borderId="1" xfId="0" applyNumberFormat="1" applyFont="1" applyFill="1" applyBorder="1" applyAlignment="1">
      <alignment horizontal="center" vertical="center"/>
    </xf>
    <xf numFmtId="165" fontId="9" fillId="3" borderId="1" xfId="2" applyFont="1" applyFill="1" applyBorder="1" applyAlignment="1">
      <alignment horizontal="lef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31" applyFont="1" applyFill="1" applyBorder="1" applyAlignment="1">
      <alignment horizontal="center" vertical="center" wrapText="1"/>
    </xf>
    <xf numFmtId="0" fontId="9" fillId="3" borderId="1" xfId="0" applyFont="1" applyFill="1" applyBorder="1" applyAlignment="1">
      <alignment horizontal="left" wrapText="1"/>
    </xf>
    <xf numFmtId="165" fontId="10" fillId="3" borderId="1" xfId="3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0" fillId="3" borderId="0" xfId="0" applyFont="1" applyFill="1" applyAlignment="1">
      <alignment horizontal="center" vertical="center" wrapText="1"/>
    </xf>
    <xf numFmtId="3" fontId="10" fillId="3" borderId="1" xfId="0" applyNumberFormat="1" applyFont="1" applyFill="1" applyBorder="1" applyAlignment="1">
      <alignment horizontal="center" vertical="center"/>
    </xf>
    <xf numFmtId="0" fontId="9" fillId="3" borderId="1" xfId="0" applyFont="1" applyFill="1" applyBorder="1" applyAlignment="1">
      <alignment wrapText="1"/>
    </xf>
    <xf numFmtId="0" fontId="10" fillId="3" borderId="1" xfId="0" applyFont="1" applyFill="1" applyBorder="1" applyAlignment="1">
      <alignment horizontal="left" wrapText="1"/>
    </xf>
    <xf numFmtId="165" fontId="10" fillId="3" borderId="1" xfId="30" applyFont="1" applyFill="1" applyBorder="1" applyAlignment="1">
      <alignment horizontal="right" vertical="center"/>
    </xf>
    <xf numFmtId="49" fontId="9"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165" fontId="10" fillId="3" borderId="1" xfId="30" applyFont="1" applyFill="1" applyBorder="1" applyAlignment="1">
      <alignment vertical="center"/>
    </xf>
    <xf numFmtId="0" fontId="10" fillId="3" borderId="4" xfId="0" applyFont="1" applyFill="1" applyBorder="1" applyAlignment="1">
      <alignment horizontal="center" vertical="center" wrapText="1"/>
    </xf>
    <xf numFmtId="0" fontId="10" fillId="3" borderId="4" xfId="0" applyFont="1" applyFill="1" applyBorder="1"/>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3" borderId="0" xfId="0" applyFont="1" applyFill="1" applyAlignment="1">
      <alignment horizontal="center" vertical="center" wrapText="1"/>
    </xf>
    <xf numFmtId="0" fontId="10" fillId="3" borderId="1" xfId="0" applyFont="1" applyFill="1" applyBorder="1" applyAlignment="1">
      <alignment horizontal="left" vertical="center" wrapText="1"/>
    </xf>
    <xf numFmtId="166" fontId="10" fillId="3" borderId="1" xfId="32" applyNumberFormat="1" applyFont="1" applyFill="1" applyBorder="1" applyAlignment="1">
      <alignment vertical="center"/>
    </xf>
    <xf numFmtId="166" fontId="10" fillId="3" borderId="1" xfId="32"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0" fontId="10" fillId="3" borderId="0" xfId="0" applyFont="1" applyFill="1" applyAlignment="1">
      <alignment horizontal="left" wrapText="1"/>
    </xf>
    <xf numFmtId="0" fontId="3" fillId="3" borderId="4" xfId="0" applyFont="1" applyFill="1" applyBorder="1" applyAlignment="1">
      <alignment horizontal="center" vertical="center"/>
    </xf>
    <xf numFmtId="14" fontId="10" fillId="3" borderId="4" xfId="0" applyNumberFormat="1" applyFont="1" applyFill="1" applyBorder="1" applyAlignment="1">
      <alignment horizontal="center" vertical="center"/>
    </xf>
    <xf numFmtId="166" fontId="10" fillId="3" borderId="4" xfId="32" applyNumberFormat="1" applyFont="1" applyFill="1" applyBorder="1" applyAlignment="1">
      <alignment horizontal="center" vertical="center"/>
    </xf>
    <xf numFmtId="0" fontId="1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3" borderId="4" xfId="0" applyFont="1" applyFill="1" applyBorder="1" applyAlignment="1">
      <alignment horizontal="left" wrapText="1"/>
    </xf>
    <xf numFmtId="49" fontId="9" fillId="3" borderId="4" xfId="0" applyNumberFormat="1" applyFont="1" applyFill="1" applyBorder="1" applyAlignment="1">
      <alignment horizontal="center" vertical="center" wrapText="1"/>
    </xf>
    <xf numFmtId="0" fontId="12" fillId="3" borderId="4" xfId="3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64" fontId="9" fillId="3" borderId="1" xfId="3" applyFont="1" applyFill="1" applyBorder="1" applyAlignment="1">
      <alignment horizontal="center" vertical="center" wrapText="1"/>
    </xf>
    <xf numFmtId="0" fontId="14" fillId="3" borderId="1" xfId="0" applyFont="1" applyFill="1" applyBorder="1" applyAlignment="1">
      <alignment vertical="center"/>
    </xf>
    <xf numFmtId="0" fontId="9" fillId="3" borderId="0" xfId="0" applyFont="1" applyFill="1" applyBorder="1" applyAlignment="1">
      <alignment horizontal="center" vertical="center" wrapText="1"/>
    </xf>
    <xf numFmtId="0" fontId="14" fillId="3" borderId="0" xfId="0" applyFont="1" applyFill="1" applyAlignment="1">
      <alignment horizontal="center" vertical="center" wrapText="1"/>
    </xf>
    <xf numFmtId="0" fontId="9" fillId="3" borderId="0" xfId="0" applyFont="1" applyFill="1" applyAlignment="1">
      <alignment horizontal="left" wrapText="1"/>
    </xf>
    <xf numFmtId="3" fontId="23" fillId="3" borderId="1" xfId="33" applyNumberFormat="1" applyFont="1" applyFill="1" applyBorder="1" applyAlignment="1">
      <alignment vertical="center" wrapText="1"/>
    </xf>
    <xf numFmtId="0" fontId="17"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23" fillId="3" borderId="1" xfId="33" applyFont="1" applyFill="1" applyBorder="1" applyAlignment="1">
      <alignment horizontal="center" vertical="center" wrapText="1"/>
    </xf>
    <xf numFmtId="3" fontId="23" fillId="3" borderId="1" xfId="33" applyNumberFormat="1" applyFont="1" applyFill="1" applyBorder="1" applyAlignment="1">
      <alignment horizontal="center" vertical="center" wrapText="1"/>
    </xf>
    <xf numFmtId="14" fontId="10" fillId="3" borderId="1" xfId="0" applyNumberFormat="1" applyFont="1" applyFill="1" applyBorder="1" applyAlignment="1">
      <alignment vertical="center"/>
    </xf>
    <xf numFmtId="0" fontId="10" fillId="3" borderId="1" xfId="0" applyFont="1" applyFill="1" applyBorder="1" applyAlignment="1">
      <alignment vertical="center"/>
    </xf>
    <xf numFmtId="167" fontId="23" fillId="3" borderId="1" xfId="88" applyNumberFormat="1" applyFont="1" applyFill="1" applyBorder="1" applyAlignment="1">
      <alignment horizontal="center" vertical="center"/>
    </xf>
    <xf numFmtId="0" fontId="23" fillId="3" borderId="1" xfId="33" applyFont="1" applyFill="1" applyBorder="1" applyAlignment="1">
      <alignment vertical="center" wrapText="1"/>
    </xf>
    <xf numFmtId="0" fontId="10" fillId="3" borderId="5" xfId="0" applyFont="1" applyFill="1" applyBorder="1"/>
    <xf numFmtId="0" fontId="23" fillId="3" borderId="1" xfId="55" applyFont="1" applyFill="1" applyBorder="1" applyAlignment="1">
      <alignment horizontal="center" vertical="center" wrapText="1"/>
    </xf>
    <xf numFmtId="0" fontId="10" fillId="3" borderId="0" xfId="0" applyFont="1" applyFill="1" applyAlignment="1">
      <alignment wrapText="1"/>
    </xf>
    <xf numFmtId="0" fontId="10" fillId="3" borderId="8" xfId="0" applyFont="1" applyFill="1" applyBorder="1" applyAlignment="1">
      <alignment horizontal="center" vertical="center"/>
    </xf>
    <xf numFmtId="14" fontId="10" fillId="3" borderId="9" xfId="0" applyNumberFormat="1" applyFont="1" applyFill="1" applyBorder="1" applyAlignment="1">
      <alignment horizontal="center" vertical="center"/>
    </xf>
    <xf numFmtId="0" fontId="17" fillId="3" borderId="0" xfId="0" applyFont="1" applyFill="1" applyAlignment="1">
      <alignment horizontal="center" vertical="center" wrapText="1"/>
    </xf>
    <xf numFmtId="0" fontId="10" fillId="3" borderId="6" xfId="0" applyFont="1" applyFill="1" applyBorder="1" applyAlignment="1">
      <alignment horizontal="center" vertical="center"/>
    </xf>
    <xf numFmtId="165" fontId="10" fillId="3" borderId="1" xfId="0" applyNumberFormat="1" applyFont="1" applyFill="1" applyBorder="1" applyAlignment="1">
      <alignment horizontal="center" vertical="center"/>
    </xf>
    <xf numFmtId="14" fontId="10" fillId="3" borderId="1" xfId="0" applyNumberFormat="1" applyFont="1" applyFill="1" applyBorder="1" applyAlignment="1">
      <alignment vertical="center" wrapText="1"/>
    </xf>
    <xf numFmtId="0" fontId="15" fillId="3" borderId="1" xfId="33" applyFont="1" applyFill="1" applyBorder="1" applyAlignment="1">
      <alignment horizontal="center" vertical="center" wrapText="1"/>
    </xf>
    <xf numFmtId="3" fontId="23" fillId="3" borderId="1" xfId="55" applyNumberFormat="1" applyFont="1" applyFill="1" applyBorder="1" applyAlignment="1">
      <alignment horizontal="center" vertical="center" wrapText="1"/>
    </xf>
    <xf numFmtId="0" fontId="23" fillId="3" borderId="1" xfId="33" applyFont="1" applyFill="1" applyBorder="1" applyAlignment="1">
      <alignment horizontal="center" vertical="center"/>
    </xf>
    <xf numFmtId="0" fontId="17" fillId="3" borderId="1" xfId="0" applyFont="1" applyFill="1" applyBorder="1" applyAlignment="1">
      <alignment horizontal="center" vertical="center"/>
    </xf>
    <xf numFmtId="0" fontId="10" fillId="3" borderId="1" xfId="33" applyFont="1" applyFill="1" applyBorder="1" applyAlignment="1">
      <alignment horizontal="left" vertical="center" wrapText="1"/>
    </xf>
    <xf numFmtId="0" fontId="4" fillId="3" borderId="1" xfId="64" applyFont="1" applyFill="1" applyBorder="1" applyAlignment="1">
      <alignment horizontal="center" vertical="center"/>
    </xf>
    <xf numFmtId="0" fontId="9" fillId="3" borderId="0" xfId="0" applyFont="1" applyFill="1" applyAlignment="1">
      <alignment horizontal="center" vertical="center"/>
    </xf>
    <xf numFmtId="0" fontId="10" fillId="3" borderId="1" xfId="33" applyFont="1" applyFill="1" applyBorder="1" applyAlignment="1">
      <alignment horizontal="left" wrapText="1"/>
    </xf>
    <xf numFmtId="0" fontId="24" fillId="3" borderId="1" xfId="64" applyFont="1" applyFill="1" applyBorder="1" applyAlignment="1">
      <alignment horizontal="center" vertical="center" wrapText="1"/>
    </xf>
    <xf numFmtId="0" fontId="10" fillId="3" borderId="0" xfId="33" applyFont="1" applyFill="1" applyAlignment="1">
      <alignment horizontal="left" wrapText="1"/>
    </xf>
    <xf numFmtId="0" fontId="14" fillId="3" borderId="1" xfId="33" applyFont="1" applyFill="1" applyBorder="1" applyAlignment="1">
      <alignment horizontal="left" wrapText="1"/>
    </xf>
    <xf numFmtId="167" fontId="23" fillId="3" borderId="1" xfId="129" applyNumberFormat="1" applyFont="1" applyFill="1" applyBorder="1" applyAlignment="1">
      <alignment horizontal="center" vertical="center"/>
    </xf>
    <xf numFmtId="167" fontId="23" fillId="3" borderId="1" xfId="131" applyNumberFormat="1" applyFont="1" applyFill="1" applyBorder="1" applyAlignment="1">
      <alignment horizontal="center" vertical="center"/>
    </xf>
    <xf numFmtId="0" fontId="19" fillId="3" borderId="0" xfId="0" applyFont="1" applyFill="1" applyAlignment="1">
      <alignment horizontal="center" vertical="center" wrapText="1"/>
    </xf>
    <xf numFmtId="0" fontId="14" fillId="3" borderId="1" xfId="0" applyFont="1" applyFill="1" applyBorder="1" applyAlignment="1">
      <alignment horizontal="left"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64" fontId="9" fillId="3" borderId="4" xfId="3" applyFont="1" applyFill="1" applyBorder="1" applyAlignment="1">
      <alignment horizontal="center" vertical="center" wrapText="1"/>
    </xf>
    <xf numFmtId="164" fontId="9" fillId="3" borderId="6" xfId="3" applyFont="1" applyFill="1" applyBorder="1" applyAlignment="1">
      <alignment horizontal="center" vertical="center" wrapText="1"/>
    </xf>
    <xf numFmtId="0" fontId="10" fillId="3" borderId="7" xfId="0" applyFont="1" applyFill="1" applyBorder="1" applyAlignment="1">
      <alignment horizontal="center" vertical="center" wrapText="1"/>
    </xf>
    <xf numFmtId="14" fontId="10" fillId="3" borderId="4" xfId="0" applyNumberFormat="1" applyFont="1" applyFill="1" applyBorder="1" applyAlignment="1">
      <alignment horizontal="center" vertical="center"/>
    </xf>
    <xf numFmtId="165" fontId="10" fillId="3" borderId="4" xfId="30" applyFont="1" applyFill="1" applyBorder="1" applyAlignment="1">
      <alignment horizontal="center" vertical="center"/>
    </xf>
    <xf numFmtId="165" fontId="10" fillId="3" borderId="6" xfId="30" applyFont="1" applyFill="1" applyBorder="1" applyAlignment="1">
      <alignment horizontal="center" vertical="center"/>
    </xf>
    <xf numFmtId="14" fontId="9" fillId="3" borderId="7" xfId="0" applyNumberFormat="1" applyFont="1" applyFill="1" applyBorder="1" applyAlignment="1">
      <alignment horizontal="center" vertical="center" wrapText="1"/>
    </xf>
    <xf numFmtId="14" fontId="10" fillId="3" borderId="6" xfId="0" applyNumberFormat="1" applyFont="1" applyFill="1" applyBorder="1" applyAlignment="1">
      <alignment horizontal="center" vertical="center"/>
    </xf>
    <xf numFmtId="0" fontId="22" fillId="0" borderId="10" xfId="0" applyFont="1" applyBorder="1" applyAlignment="1">
      <alignment horizontal="center" wrapText="1"/>
    </xf>
  </cellXfs>
  <cellStyles count="141">
    <cellStyle name="BodyStyle" xfId="34"/>
    <cellStyle name="Hipervínculo" xfId="31" builtinId="8"/>
    <cellStyle name="Hipervínculo 2" xfId="25"/>
    <cellStyle name="Hipervínculo 3" xfId="59"/>
    <cellStyle name="Millares" xfId="30" builtinId="3"/>
    <cellStyle name="Millares [0]" xfId="32" builtinId="6"/>
    <cellStyle name="Millares [0] 2" xfId="20"/>
    <cellStyle name="Millares [0] 2 2" xfId="61"/>
    <cellStyle name="Millares [0] 2 3" xfId="51"/>
    <cellStyle name="Millares [0] 2 4" xfId="69"/>
    <cellStyle name="Millares [0] 3" xfId="28"/>
    <cellStyle name="Millares [0] 4" xfId="16"/>
    <cellStyle name="Millares [0] 4 2" xfId="50"/>
    <cellStyle name="Millares [0] 4 3" xfId="67"/>
    <cellStyle name="Millares [0] 5" xfId="43"/>
    <cellStyle name="Millares [0] 5 2" xfId="53"/>
    <cellStyle name="Millares [0] 6" xfId="60"/>
    <cellStyle name="Millares [0] 7" xfId="75"/>
    <cellStyle name="Millares [0] 8" xfId="63"/>
    <cellStyle name="Millares 10" xfId="44"/>
    <cellStyle name="Millares 10 2" xfId="54"/>
    <cellStyle name="Millares 11" xfId="58"/>
    <cellStyle name="Millares 12" xfId="62"/>
    <cellStyle name="Millares 13" xfId="48"/>
    <cellStyle name="Millares 14" xfId="73"/>
    <cellStyle name="Millares 15" xfId="76"/>
    <cellStyle name="Millares 16" xfId="74"/>
    <cellStyle name="Millares 17" xfId="70"/>
    <cellStyle name="Millares 18" xfId="72"/>
    <cellStyle name="Millares 19" xfId="68"/>
    <cellStyle name="Millares 2" xfId="1"/>
    <cellStyle name="Millares 2 2" xfId="9"/>
    <cellStyle name="Millares 20" xfId="71"/>
    <cellStyle name="Millares 21" xfId="38"/>
    <cellStyle name="Millares 22" xfId="79"/>
    <cellStyle name="Millares 23" xfId="80"/>
    <cellStyle name="Millares 24" xfId="87"/>
    <cellStyle name="Millares 25" xfId="88"/>
    <cellStyle name="Millares 26" xfId="99"/>
    <cellStyle name="Millares 27" xfId="98"/>
    <cellStyle name="Millares 28" xfId="111"/>
    <cellStyle name="Millares 29" xfId="105"/>
    <cellStyle name="Millares 3" xfId="2"/>
    <cellStyle name="Millares 3 2" xfId="17"/>
    <cellStyle name="Millares 30" xfId="93"/>
    <cellStyle name="Millares 31" xfId="104"/>
    <cellStyle name="Millares 32" xfId="110"/>
    <cellStyle name="Millares 33" xfId="103"/>
    <cellStyle name="Millares 34" xfId="102"/>
    <cellStyle name="Millares 35" xfId="83"/>
    <cellStyle name="Millares 36" xfId="77"/>
    <cellStyle name="Millares 37" xfId="109"/>
    <cellStyle name="Millares 38" xfId="117"/>
    <cellStyle name="Millares 39" xfId="119"/>
    <cellStyle name="Millares 4" xfId="11"/>
    <cellStyle name="Millares 40" xfId="121"/>
    <cellStyle name="Millares 41" xfId="123"/>
    <cellStyle name="Millares 42" xfId="125"/>
    <cellStyle name="Millares 43" xfId="127"/>
    <cellStyle name="Millares 44" xfId="129"/>
    <cellStyle name="Millares 45" xfId="131"/>
    <cellStyle name="Millares 46" xfId="133"/>
    <cellStyle name="Millares 47" xfId="134"/>
    <cellStyle name="Millares 48" xfId="135"/>
    <cellStyle name="Millares 49" xfId="136"/>
    <cellStyle name="Millares 5" xfId="22"/>
    <cellStyle name="Millares 50" xfId="137"/>
    <cellStyle name="Millares 51" xfId="138"/>
    <cellStyle name="Millares 52" xfId="139"/>
    <cellStyle name="Millares 53" xfId="140"/>
    <cellStyle name="Millares 6" xfId="24"/>
    <cellStyle name="Millares 7" xfId="27"/>
    <cellStyle name="Millares 8" xfId="29"/>
    <cellStyle name="Millares 9" xfId="42"/>
    <cellStyle name="Millares 9 2" xfId="52"/>
    <cellStyle name="Moneda [0] 2" xfId="37"/>
    <cellStyle name="Moneda 10" xfId="84"/>
    <cellStyle name="Moneda 11" xfId="108"/>
    <cellStyle name="Moneda 12" xfId="94"/>
    <cellStyle name="Moneda 13" xfId="86"/>
    <cellStyle name="Moneda 14" xfId="82"/>
    <cellStyle name="Moneda 15" xfId="90"/>
    <cellStyle name="Moneda 16" xfId="115"/>
    <cellStyle name="Moneda 17" xfId="81"/>
    <cellStyle name="Moneda 18" xfId="114"/>
    <cellStyle name="Moneda 19" xfId="89"/>
    <cellStyle name="Moneda 2" xfId="3"/>
    <cellStyle name="Moneda 2 2" xfId="18"/>
    <cellStyle name="Moneda 20" xfId="78"/>
    <cellStyle name="Moneda 21" xfId="112"/>
    <cellStyle name="Moneda 22" xfId="113"/>
    <cellStyle name="Moneda 23" xfId="91"/>
    <cellStyle name="Moneda 24" xfId="107"/>
    <cellStyle name="Moneda 25" xfId="95"/>
    <cellStyle name="Moneda 26" xfId="97"/>
    <cellStyle name="Moneda 27" xfId="96"/>
    <cellStyle name="Moneda 28" xfId="116"/>
    <cellStyle name="Moneda 29" xfId="118"/>
    <cellStyle name="Moneda 3" xfId="15"/>
    <cellStyle name="Moneda 30" xfId="120"/>
    <cellStyle name="Moneda 31" xfId="122"/>
    <cellStyle name="Moneda 32" xfId="124"/>
    <cellStyle name="Moneda 33" xfId="126"/>
    <cellStyle name="Moneda 34" xfId="128"/>
    <cellStyle name="Moneda 35" xfId="130"/>
    <cellStyle name="Moneda 36" xfId="132"/>
    <cellStyle name="Moneda 4" xfId="45"/>
    <cellStyle name="Moneda 5" xfId="92"/>
    <cellStyle name="Moneda 6" xfId="106"/>
    <cellStyle name="Moneda 7" xfId="100"/>
    <cellStyle name="Moneda 8" xfId="101"/>
    <cellStyle name="Moneda 9" xfId="85"/>
    <cellStyle name="Normal" xfId="0" builtinId="0"/>
    <cellStyle name="Normal 10" xfId="55"/>
    <cellStyle name="Normal 11" xfId="64"/>
    <cellStyle name="Normal 12" xfId="33"/>
    <cellStyle name="Normal 2" xfId="4"/>
    <cellStyle name="Normal 2 2" xfId="10"/>
    <cellStyle name="Normal 248" xfId="5"/>
    <cellStyle name="Normal 248 2" xfId="13"/>
    <cellStyle name="Normal 3" xfId="6"/>
    <cellStyle name="Normal 4" xfId="14"/>
    <cellStyle name="Normal 4 2" xfId="41"/>
    <cellStyle name="Normal 4 2 2" xfId="49"/>
    <cellStyle name="Normal 4 3" xfId="57"/>
    <cellStyle name="Normal 4 4" xfId="66"/>
    <cellStyle name="Normal 4 5" xfId="35"/>
    <cellStyle name="Normal 5" xfId="7"/>
    <cellStyle name="Normal 5 2" xfId="12"/>
    <cellStyle name="Normal 6" xfId="8"/>
    <cellStyle name="Normal 6 2" xfId="19"/>
    <cellStyle name="Normal 7" xfId="21"/>
    <cellStyle name="Normal 7 2" xfId="23"/>
    <cellStyle name="Normal 8" xfId="26"/>
    <cellStyle name="Normal 9" xfId="39"/>
    <cellStyle name="Normal 9 2" xfId="46"/>
    <cellStyle name="Porcentaje 2" xfId="40"/>
    <cellStyle name="Porcentaje 2 2" xfId="47"/>
    <cellStyle name="Porcentaje 3" xfId="56"/>
    <cellStyle name="Porcentaje 4" xfId="65"/>
    <cellStyle name="Porcentaje 5" xfId="36"/>
  </cellStyles>
  <dxfs count="0"/>
  <tableStyles count="0" defaultTableStyle="TableStyleMedium2" defaultPivotStyle="PivotStyleLight16"/>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uis.hernandez@agencialogistica.gov.co" TargetMode="External"/><Relationship Id="rId13" Type="http://schemas.openxmlformats.org/officeDocument/2006/relationships/hyperlink" Target="mailto:luis.hernandez@agencialogistica.gov.co" TargetMode="External"/><Relationship Id="rId18" Type="http://schemas.openxmlformats.org/officeDocument/2006/relationships/hyperlink" Target="mailto:maria.vega@agencialogistica.gov.co" TargetMode="External"/><Relationship Id="rId26" Type="http://schemas.openxmlformats.org/officeDocument/2006/relationships/hyperlink" Target="mailto:ana.rodriguez@agencialogistica.gov.co" TargetMode="External"/><Relationship Id="rId3" Type="http://schemas.openxmlformats.org/officeDocument/2006/relationships/hyperlink" Target="mailto:luis.hernandez@agencialogistica.gov.co" TargetMode="External"/><Relationship Id="rId21" Type="http://schemas.openxmlformats.org/officeDocument/2006/relationships/hyperlink" Target="mailto:gerardo.guerrero@agencialogistica.gov.co" TargetMode="External"/><Relationship Id="rId7" Type="http://schemas.openxmlformats.org/officeDocument/2006/relationships/hyperlink" Target="mailto:luis.hernandez@agencialogistica.gov.co" TargetMode="External"/><Relationship Id="rId12" Type="http://schemas.openxmlformats.org/officeDocument/2006/relationships/hyperlink" Target="mailto:alfonso.cantillo@agencialogistica.gov.co" TargetMode="External"/><Relationship Id="rId17" Type="http://schemas.openxmlformats.org/officeDocument/2006/relationships/hyperlink" Target="mailto:gerardo.guerrero@agencialogistica.gov.co" TargetMode="External"/><Relationship Id="rId25" Type="http://schemas.openxmlformats.org/officeDocument/2006/relationships/hyperlink" Target="mailto:gerardo.guerrero@agencialogistica.gov.co" TargetMode="External"/><Relationship Id="rId2" Type="http://schemas.openxmlformats.org/officeDocument/2006/relationships/hyperlink" Target="mailto:martha.pautt@agencialogistica.gov.co" TargetMode="External"/><Relationship Id="rId16" Type="http://schemas.openxmlformats.org/officeDocument/2006/relationships/hyperlink" Target="mailto:sandra.cuentas@agencialogistica,gov.co" TargetMode="External"/><Relationship Id="rId20" Type="http://schemas.openxmlformats.org/officeDocument/2006/relationships/hyperlink" Target="mailto:gerardo.guerrero@agencialogistica.gov.co" TargetMode="External"/><Relationship Id="rId29" Type="http://schemas.openxmlformats.org/officeDocument/2006/relationships/hyperlink" Target="mailto:gerardo.guerrero@agencialogistica.gov.co" TargetMode="External"/><Relationship Id="rId1" Type="http://schemas.openxmlformats.org/officeDocument/2006/relationships/hyperlink" Target="mailto:gerardo.guerrero@agencialogistica.gov.co" TargetMode="External"/><Relationship Id="rId6" Type="http://schemas.openxmlformats.org/officeDocument/2006/relationships/hyperlink" Target="mailto:gerardo.guerrero@agencialogistica.gov.co" TargetMode="External"/><Relationship Id="rId11" Type="http://schemas.openxmlformats.org/officeDocument/2006/relationships/hyperlink" Target="mailto:alfonso.cantillo@agencialogistica.gov.co" TargetMode="External"/><Relationship Id="rId24" Type="http://schemas.openxmlformats.org/officeDocument/2006/relationships/hyperlink" Target="mailto:cristian.agamez@agencialogistica.gov.co" TargetMode="External"/><Relationship Id="rId32" Type="http://schemas.openxmlformats.org/officeDocument/2006/relationships/comments" Target="../comments1.xml"/><Relationship Id="rId5" Type="http://schemas.openxmlformats.org/officeDocument/2006/relationships/hyperlink" Target="mailto:luis.hernandez@agencialogistica.gov.co" TargetMode="External"/><Relationship Id="rId15" Type="http://schemas.openxmlformats.org/officeDocument/2006/relationships/hyperlink" Target="mailto:ana.rodriguez@agencialogistica.gov.co" TargetMode="External"/><Relationship Id="rId23" Type="http://schemas.openxmlformats.org/officeDocument/2006/relationships/hyperlink" Target="mailto:ana.rodriguez@agencialogistica.gov.co" TargetMode="External"/><Relationship Id="rId28" Type="http://schemas.openxmlformats.org/officeDocument/2006/relationships/hyperlink" Target="mailto:gerardo.guerrero@agencialogistica.gov.co" TargetMode="External"/><Relationship Id="rId10" Type="http://schemas.openxmlformats.org/officeDocument/2006/relationships/hyperlink" Target="mailto:willian.castro@agencialogistica.gov.co" TargetMode="External"/><Relationship Id="rId19" Type="http://schemas.openxmlformats.org/officeDocument/2006/relationships/hyperlink" Target="mailto:darcy.berrio@agencialogistica.gov.co" TargetMode="External"/><Relationship Id="rId31" Type="http://schemas.openxmlformats.org/officeDocument/2006/relationships/vmlDrawing" Target="../drawings/vmlDrawing1.vml"/><Relationship Id="rId4" Type="http://schemas.openxmlformats.org/officeDocument/2006/relationships/hyperlink" Target="mailto:gerardo.guerrero@agencialogistica.gov.co" TargetMode="External"/><Relationship Id="rId9" Type="http://schemas.openxmlformats.org/officeDocument/2006/relationships/hyperlink" Target="mailto:luis.hernandez@agencialogistica.gov.co" TargetMode="External"/><Relationship Id="rId14" Type="http://schemas.openxmlformats.org/officeDocument/2006/relationships/hyperlink" Target="mailto:darcy.berrio@agencialogistica.gov.co" TargetMode="External"/><Relationship Id="rId22" Type="http://schemas.openxmlformats.org/officeDocument/2006/relationships/hyperlink" Target="mailto:gerardo.guerrero@agencialogistica.gov.co" TargetMode="External"/><Relationship Id="rId27" Type="http://schemas.openxmlformats.org/officeDocument/2006/relationships/hyperlink" Target="mailto:vernon.salas@agencialogistica.gov.co"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I57"/>
  <sheetViews>
    <sheetView tabSelected="1" zoomScaleNormal="100" workbookViewId="0">
      <pane ySplit="1" topLeftCell="A2" activePane="bottomLeft" state="frozen"/>
      <selection pane="bottomLeft" activeCell="AW1" sqref="AW1:BH1048576"/>
    </sheetView>
  </sheetViews>
  <sheetFormatPr baseColWidth="10" defaultRowHeight="15" x14ac:dyDescent="0.25"/>
  <cols>
    <col min="3" max="3" width="11.5703125" bestFit="1" customWidth="1"/>
    <col min="4" max="4" width="18" customWidth="1"/>
    <col min="7" max="7" width="11.5703125" bestFit="1" customWidth="1"/>
    <col min="12" max="12" width="15.28515625" bestFit="1" customWidth="1"/>
    <col min="13" max="13" width="15.5703125" bestFit="1" customWidth="1"/>
    <col min="14" max="14" width="11.5703125" bestFit="1" customWidth="1"/>
    <col min="15" max="15" width="16.85546875" bestFit="1" customWidth="1"/>
    <col min="16" max="16" width="11.5703125" bestFit="1" customWidth="1"/>
    <col min="17" max="17" width="14.28515625" bestFit="1" customWidth="1"/>
    <col min="18" max="18" width="11.5703125" bestFit="1" customWidth="1"/>
    <col min="19" max="19" width="14.85546875" customWidth="1"/>
    <col min="20" max="20" width="11.5703125" bestFit="1" customWidth="1"/>
    <col min="21" max="21" width="19.140625" customWidth="1"/>
    <col min="23" max="23" width="13" bestFit="1" customWidth="1"/>
    <col min="24" max="24" width="11.5703125" bestFit="1" customWidth="1"/>
    <col min="26" max="26" width="11.5703125" bestFit="1" customWidth="1"/>
    <col min="28" max="28" width="11.5703125" bestFit="1" customWidth="1"/>
    <col min="29" max="29" width="12.7109375" customWidth="1"/>
    <col min="30" max="30" width="11.5703125" bestFit="1" customWidth="1"/>
    <col min="33" max="33" width="11.5703125" bestFit="1" customWidth="1"/>
    <col min="36" max="36" width="11.5703125" bestFit="1" customWidth="1"/>
    <col min="38" max="41" width="11.5703125" bestFit="1" customWidth="1"/>
    <col min="43" max="48" width="11.5703125" bestFit="1" customWidth="1"/>
    <col min="50" max="50" width="11.85546875" customWidth="1"/>
    <col min="56" max="56" width="12.42578125" customWidth="1"/>
    <col min="57" max="57" width="13.7109375" customWidth="1"/>
    <col min="58" max="59" width="11.5703125" bestFit="1" customWidth="1"/>
    <col min="60" max="60" width="12.5703125" customWidth="1"/>
  </cols>
  <sheetData>
    <row r="1" spans="1:61" ht="56.2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370</v>
      </c>
      <c r="T1" s="2" t="s">
        <v>371</v>
      </c>
      <c r="U1" s="2" t="s">
        <v>18</v>
      </c>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43</v>
      </c>
      <c r="AU1" s="2" t="s">
        <v>44</v>
      </c>
      <c r="AV1" s="2" t="s">
        <v>45</v>
      </c>
      <c r="AW1" s="2" t="s">
        <v>46</v>
      </c>
      <c r="AX1" s="2" t="s">
        <v>47</v>
      </c>
      <c r="AY1" s="2" t="s">
        <v>48</v>
      </c>
      <c r="AZ1" s="2" t="s">
        <v>49</v>
      </c>
      <c r="BA1" s="2" t="s">
        <v>50</v>
      </c>
      <c r="BB1" s="2" t="s">
        <v>51</v>
      </c>
      <c r="BC1" s="2" t="s">
        <v>52</v>
      </c>
      <c r="BD1" s="2" t="s">
        <v>53</v>
      </c>
      <c r="BE1" s="2" t="s">
        <v>54</v>
      </c>
      <c r="BF1" s="2" t="s">
        <v>55</v>
      </c>
      <c r="BG1" s="3" t="s">
        <v>56</v>
      </c>
      <c r="BH1" s="12" t="s">
        <v>57</v>
      </c>
      <c r="BI1" s="1"/>
    </row>
    <row r="2" spans="1:61" s="5" customFormat="1" ht="180" x14ac:dyDescent="0.2">
      <c r="A2" s="23" t="s">
        <v>58</v>
      </c>
      <c r="B2" s="24" t="s">
        <v>59</v>
      </c>
      <c r="C2" s="25">
        <v>43864</v>
      </c>
      <c r="D2" s="26">
        <v>57057195</v>
      </c>
      <c r="E2" s="23" t="s">
        <v>60</v>
      </c>
      <c r="F2" s="27" t="s">
        <v>59</v>
      </c>
      <c r="G2" s="28" t="s">
        <v>69</v>
      </c>
      <c r="H2" s="29" t="s">
        <v>71</v>
      </c>
      <c r="I2" s="29" t="s">
        <v>70</v>
      </c>
      <c r="J2" s="23" t="s">
        <v>72</v>
      </c>
      <c r="K2" s="32" t="s">
        <v>73</v>
      </c>
      <c r="L2" s="33">
        <v>57057195</v>
      </c>
      <c r="M2" s="33">
        <v>28528597</v>
      </c>
      <c r="N2" s="34">
        <v>43886</v>
      </c>
      <c r="O2" s="10"/>
      <c r="P2" s="10"/>
      <c r="Q2" s="10"/>
      <c r="R2" s="10"/>
      <c r="S2" s="10"/>
      <c r="T2" s="10"/>
      <c r="U2" s="33">
        <f>L2+M2+O2+Q2</f>
        <v>85585792</v>
      </c>
      <c r="V2" s="10"/>
      <c r="W2" s="10"/>
      <c r="X2" s="34">
        <v>43873</v>
      </c>
      <c r="Y2" s="34"/>
      <c r="Z2" s="34">
        <v>43920</v>
      </c>
      <c r="AA2" s="10"/>
      <c r="AB2" s="28">
        <v>48</v>
      </c>
      <c r="AC2" s="10"/>
      <c r="AD2" s="10"/>
      <c r="AE2" s="10"/>
      <c r="AF2" s="10"/>
      <c r="AG2" s="10"/>
      <c r="AH2" s="10"/>
      <c r="AI2" s="10"/>
      <c r="AJ2" s="10"/>
      <c r="AK2" s="10"/>
      <c r="AL2" s="28">
        <v>5820</v>
      </c>
      <c r="AM2" s="34">
        <v>43873</v>
      </c>
      <c r="AN2" s="10"/>
      <c r="AO2" s="10"/>
      <c r="AP2" s="10"/>
      <c r="AQ2" s="10"/>
      <c r="AR2" s="10"/>
      <c r="AS2" s="10"/>
      <c r="AT2" s="10"/>
      <c r="AU2" s="30"/>
      <c r="AV2" s="10"/>
      <c r="AW2" s="30" t="s">
        <v>83</v>
      </c>
      <c r="AX2" s="36">
        <v>1047487417</v>
      </c>
      <c r="AY2" s="31" t="s">
        <v>84</v>
      </c>
      <c r="AZ2" s="30" t="s">
        <v>85</v>
      </c>
      <c r="BA2" s="28" t="s">
        <v>86</v>
      </c>
      <c r="BB2" s="10"/>
      <c r="BC2" s="10"/>
      <c r="BD2" s="27" t="s">
        <v>330</v>
      </c>
      <c r="BE2" s="29" t="s">
        <v>80</v>
      </c>
      <c r="BF2" s="27">
        <v>6100001278</v>
      </c>
      <c r="BG2" s="29" t="s">
        <v>81</v>
      </c>
      <c r="BH2" s="27" t="s">
        <v>330</v>
      </c>
      <c r="BI2" s="4"/>
    </row>
    <row r="3" spans="1:61" s="5" customFormat="1" ht="213.75" x14ac:dyDescent="0.2">
      <c r="A3" s="23" t="s">
        <v>58</v>
      </c>
      <c r="B3" s="24" t="s">
        <v>61</v>
      </c>
      <c r="C3" s="25">
        <v>43865</v>
      </c>
      <c r="D3" s="26">
        <v>57057195</v>
      </c>
      <c r="E3" s="23" t="s">
        <v>60</v>
      </c>
      <c r="F3" s="27" t="s">
        <v>61</v>
      </c>
      <c r="G3" s="28" t="s">
        <v>69</v>
      </c>
      <c r="H3" s="29" t="s">
        <v>71</v>
      </c>
      <c r="I3" s="29" t="s">
        <v>70</v>
      </c>
      <c r="J3" s="23" t="s">
        <v>72</v>
      </c>
      <c r="K3" s="37" t="s">
        <v>74</v>
      </c>
      <c r="L3" s="33">
        <v>57057195</v>
      </c>
      <c r="M3" s="33">
        <v>28528597</v>
      </c>
      <c r="N3" s="34">
        <v>43886</v>
      </c>
      <c r="O3" s="10"/>
      <c r="P3" s="10"/>
      <c r="Q3" s="10"/>
      <c r="R3" s="10"/>
      <c r="S3" s="10"/>
      <c r="T3" s="10"/>
      <c r="U3" s="33">
        <f>L3+M3+O3+Q3</f>
        <v>85585792</v>
      </c>
      <c r="V3" s="10"/>
      <c r="W3" s="10"/>
      <c r="X3" s="34">
        <v>43873</v>
      </c>
      <c r="Y3" s="10"/>
      <c r="Z3" s="34">
        <v>43920</v>
      </c>
      <c r="AA3" s="10"/>
      <c r="AB3" s="28">
        <v>48</v>
      </c>
      <c r="AC3" s="10"/>
      <c r="AD3" s="10"/>
      <c r="AE3" s="10"/>
      <c r="AF3" s="10"/>
      <c r="AG3" s="10"/>
      <c r="AH3" s="10"/>
      <c r="AI3" s="10"/>
      <c r="AJ3" s="10"/>
      <c r="AK3" s="10"/>
      <c r="AL3" s="28">
        <v>5720</v>
      </c>
      <c r="AM3" s="34">
        <v>43873</v>
      </c>
      <c r="AN3" s="10"/>
      <c r="AO3" s="10"/>
      <c r="AP3" s="10"/>
      <c r="AQ3" s="10"/>
      <c r="AR3" s="10"/>
      <c r="AS3" s="10"/>
      <c r="AT3" s="10"/>
      <c r="AU3" s="10"/>
      <c r="AV3" s="10"/>
      <c r="AW3" s="30" t="s">
        <v>87</v>
      </c>
      <c r="AX3" s="36">
        <v>1123631494</v>
      </c>
      <c r="AY3" s="31" t="s">
        <v>88</v>
      </c>
      <c r="AZ3" s="30" t="s">
        <v>85</v>
      </c>
      <c r="BA3" s="28" t="s">
        <v>86</v>
      </c>
      <c r="BB3" s="10"/>
      <c r="BC3" s="10"/>
      <c r="BD3" s="27" t="s">
        <v>330</v>
      </c>
      <c r="BE3" s="29" t="s">
        <v>75</v>
      </c>
      <c r="BF3" s="27">
        <v>6100001279</v>
      </c>
      <c r="BG3" s="29" t="s">
        <v>82</v>
      </c>
      <c r="BH3" s="10"/>
      <c r="BI3" s="4"/>
    </row>
    <row r="4" spans="1:61" s="5" customFormat="1" ht="270" x14ac:dyDescent="0.2">
      <c r="A4" s="23" t="s">
        <v>58</v>
      </c>
      <c r="B4" s="24" t="s">
        <v>64</v>
      </c>
      <c r="C4" s="25">
        <v>43868</v>
      </c>
      <c r="D4" s="26">
        <v>15600000</v>
      </c>
      <c r="E4" s="23" t="s">
        <v>65</v>
      </c>
      <c r="F4" s="27" t="s">
        <v>63</v>
      </c>
      <c r="G4" s="28" t="s">
        <v>76</v>
      </c>
      <c r="H4" s="29" t="s">
        <v>77</v>
      </c>
      <c r="I4" s="29" t="s">
        <v>78</v>
      </c>
      <c r="J4" s="28" t="s">
        <v>65</v>
      </c>
      <c r="K4" s="38" t="s">
        <v>79</v>
      </c>
      <c r="L4" s="33">
        <v>15600000</v>
      </c>
      <c r="M4" s="39">
        <v>5430852</v>
      </c>
      <c r="N4" s="34">
        <v>44074</v>
      </c>
      <c r="O4" s="10"/>
      <c r="P4" s="10"/>
      <c r="Q4" s="10"/>
      <c r="R4" s="10"/>
      <c r="S4" s="10"/>
      <c r="T4" s="10"/>
      <c r="U4" s="33">
        <f>L4+M4+N4+O4+Q4+R4</f>
        <v>21074926</v>
      </c>
      <c r="V4" s="10"/>
      <c r="W4" s="10"/>
      <c r="X4" s="34">
        <v>43880</v>
      </c>
      <c r="Y4" s="11"/>
      <c r="Z4" s="34">
        <v>44074</v>
      </c>
      <c r="AA4" s="10"/>
      <c r="AB4" s="28">
        <v>195</v>
      </c>
      <c r="AC4" s="29" t="s">
        <v>323</v>
      </c>
      <c r="AD4" s="34">
        <v>44074</v>
      </c>
      <c r="AE4" s="10"/>
      <c r="AF4" s="10"/>
      <c r="AG4" s="10"/>
      <c r="AH4" s="10"/>
      <c r="AI4" s="10"/>
      <c r="AJ4" s="10"/>
      <c r="AK4" s="10"/>
      <c r="AL4" s="28" t="s">
        <v>89</v>
      </c>
      <c r="AM4" s="34">
        <v>43881</v>
      </c>
      <c r="AN4" s="10"/>
      <c r="AO4" s="10"/>
      <c r="AP4" s="10"/>
      <c r="AQ4" s="10"/>
      <c r="AR4" s="10"/>
      <c r="AS4" s="10"/>
      <c r="AT4" s="10"/>
      <c r="AU4" s="10"/>
      <c r="AV4" s="10"/>
      <c r="AW4" s="30" t="s">
        <v>90</v>
      </c>
      <c r="AX4" s="40" t="s">
        <v>94</v>
      </c>
      <c r="AY4" s="31" t="s">
        <v>91</v>
      </c>
      <c r="AZ4" s="30" t="s">
        <v>92</v>
      </c>
      <c r="BA4" s="30" t="s">
        <v>93</v>
      </c>
      <c r="BB4" s="10"/>
      <c r="BC4" s="10"/>
      <c r="BD4" s="27" t="s">
        <v>330</v>
      </c>
      <c r="BE4" s="27">
        <v>800001633</v>
      </c>
      <c r="BF4" s="27">
        <v>6100001281</v>
      </c>
      <c r="BG4" s="27">
        <v>4300004138</v>
      </c>
      <c r="BH4" s="10"/>
      <c r="BI4" s="4"/>
    </row>
    <row r="5" spans="1:61" s="5" customFormat="1" ht="270" x14ac:dyDescent="0.2">
      <c r="A5" s="22" t="s">
        <v>62</v>
      </c>
      <c r="B5" s="24" t="s">
        <v>63</v>
      </c>
      <c r="C5" s="25">
        <v>43867</v>
      </c>
      <c r="D5" s="26">
        <v>1379203214</v>
      </c>
      <c r="E5" s="23" t="s">
        <v>60</v>
      </c>
      <c r="F5" s="27" t="s">
        <v>64</v>
      </c>
      <c r="G5" s="30" t="s">
        <v>95</v>
      </c>
      <c r="H5" s="29" t="s">
        <v>96</v>
      </c>
      <c r="I5" s="29" t="s">
        <v>97</v>
      </c>
      <c r="J5" s="23" t="s">
        <v>72</v>
      </c>
      <c r="K5" s="38" t="s">
        <v>98</v>
      </c>
      <c r="L5" s="33">
        <v>954203214</v>
      </c>
      <c r="M5" s="33">
        <v>477101607</v>
      </c>
      <c r="N5" s="34">
        <v>43959</v>
      </c>
      <c r="O5" s="10"/>
      <c r="P5" s="10"/>
      <c r="Q5" s="10"/>
      <c r="R5" s="10"/>
      <c r="S5" s="10"/>
      <c r="T5" s="10"/>
      <c r="U5" s="33">
        <f>L5+M5+N5+O5+Q5+R5</f>
        <v>1431348780</v>
      </c>
      <c r="V5" s="10"/>
      <c r="W5" s="10"/>
      <c r="X5" s="34">
        <v>43901</v>
      </c>
      <c r="Y5" s="10"/>
      <c r="Z5" s="34">
        <v>44012</v>
      </c>
      <c r="AA5" s="10"/>
      <c r="AB5" s="28">
        <v>112</v>
      </c>
      <c r="AC5" s="30" t="s">
        <v>324</v>
      </c>
      <c r="AD5" s="42">
        <v>43959</v>
      </c>
      <c r="AE5" s="10"/>
      <c r="AF5" s="10"/>
      <c r="AG5" s="10"/>
      <c r="AH5" s="10"/>
      <c r="AI5" s="10"/>
      <c r="AJ5" s="10"/>
      <c r="AK5" s="10"/>
      <c r="AL5" s="28" t="s">
        <v>99</v>
      </c>
      <c r="AM5" s="34">
        <v>43902</v>
      </c>
      <c r="AN5" s="10"/>
      <c r="AO5" s="10"/>
      <c r="AP5" s="10"/>
      <c r="AQ5" s="10"/>
      <c r="AR5" s="10"/>
      <c r="AS5" s="10"/>
      <c r="AT5" s="10"/>
      <c r="AU5" s="10"/>
      <c r="AV5" s="10"/>
      <c r="AW5" s="30" t="s">
        <v>83</v>
      </c>
      <c r="AX5" s="36">
        <v>1047487417</v>
      </c>
      <c r="AY5" s="31" t="s">
        <v>84</v>
      </c>
      <c r="AZ5" s="30" t="s">
        <v>85</v>
      </c>
      <c r="BA5" s="28" t="s">
        <v>86</v>
      </c>
      <c r="BB5" s="10"/>
      <c r="BC5" s="10"/>
      <c r="BD5" s="27" t="s">
        <v>330</v>
      </c>
      <c r="BE5" s="29" t="s">
        <v>128</v>
      </c>
      <c r="BF5" s="29" t="s">
        <v>137</v>
      </c>
      <c r="BG5" s="29" t="s">
        <v>136</v>
      </c>
      <c r="BH5" s="10"/>
      <c r="BI5" s="4"/>
    </row>
    <row r="6" spans="1:61" s="5" customFormat="1" ht="326.25" x14ac:dyDescent="0.2">
      <c r="A6" s="22" t="s">
        <v>62</v>
      </c>
      <c r="B6" s="24" t="s">
        <v>68</v>
      </c>
      <c r="C6" s="25">
        <v>43875</v>
      </c>
      <c r="D6" s="26">
        <v>764912819</v>
      </c>
      <c r="E6" s="23" t="s">
        <v>60</v>
      </c>
      <c r="F6" s="27" t="s">
        <v>66</v>
      </c>
      <c r="G6" s="28" t="s">
        <v>100</v>
      </c>
      <c r="H6" s="29" t="s">
        <v>102</v>
      </c>
      <c r="I6" s="29" t="s">
        <v>101</v>
      </c>
      <c r="J6" s="23" t="s">
        <v>72</v>
      </c>
      <c r="K6" s="38" t="s">
        <v>103</v>
      </c>
      <c r="L6" s="43">
        <v>714912819</v>
      </c>
      <c r="M6" s="33">
        <v>357456409</v>
      </c>
      <c r="N6" s="34">
        <v>43977</v>
      </c>
      <c r="O6" s="10"/>
      <c r="P6" s="10"/>
      <c r="Q6" s="10"/>
      <c r="R6" s="10"/>
      <c r="S6" s="10"/>
      <c r="T6" s="10"/>
      <c r="U6" s="33">
        <f>L6+M6+N6+O6+Q6+R6</f>
        <v>1072413205</v>
      </c>
      <c r="V6" s="10"/>
      <c r="W6" s="10"/>
      <c r="X6" s="34">
        <v>43906</v>
      </c>
      <c r="Y6" s="10"/>
      <c r="Z6" s="34">
        <v>44073</v>
      </c>
      <c r="AA6" s="10"/>
      <c r="AB6" s="28">
        <v>168</v>
      </c>
      <c r="AC6" s="30" t="s">
        <v>325</v>
      </c>
      <c r="AD6" s="34">
        <v>43977</v>
      </c>
      <c r="AE6" s="10"/>
      <c r="AF6" s="10"/>
      <c r="AG6" s="10"/>
      <c r="AH6" s="10"/>
      <c r="AI6" s="10"/>
      <c r="AJ6" s="10"/>
      <c r="AK6" s="10"/>
      <c r="AL6" s="28" t="s">
        <v>104</v>
      </c>
      <c r="AM6" s="34">
        <v>43910</v>
      </c>
      <c r="AN6" s="10"/>
      <c r="AO6" s="10"/>
      <c r="AP6" s="10"/>
      <c r="AQ6" s="10"/>
      <c r="AR6" s="10"/>
      <c r="AS6" s="10"/>
      <c r="AT6" s="10"/>
      <c r="AU6" s="10"/>
      <c r="AV6" s="10"/>
      <c r="AW6" s="44" t="s">
        <v>117</v>
      </c>
      <c r="AX6" s="36">
        <v>51696654</v>
      </c>
      <c r="AY6" s="45"/>
      <c r="AZ6" s="46" t="s">
        <v>118</v>
      </c>
      <c r="BA6" s="47" t="s">
        <v>86</v>
      </c>
      <c r="BB6" s="30" t="s">
        <v>186</v>
      </c>
      <c r="BC6" s="10"/>
      <c r="BD6" s="27" t="s">
        <v>330</v>
      </c>
      <c r="BE6" s="10"/>
      <c r="BF6" s="27">
        <v>6100001303</v>
      </c>
      <c r="BG6" s="29" t="s">
        <v>138</v>
      </c>
      <c r="BH6" s="10"/>
      <c r="BI6" s="4"/>
    </row>
    <row r="7" spans="1:61" s="5" customFormat="1" ht="393.75" x14ac:dyDescent="0.2">
      <c r="A7" s="23" t="s">
        <v>62</v>
      </c>
      <c r="B7" s="24" t="s">
        <v>66</v>
      </c>
      <c r="C7" s="25">
        <v>43875</v>
      </c>
      <c r="D7" s="26">
        <v>1011766518</v>
      </c>
      <c r="E7" s="23" t="s">
        <v>60</v>
      </c>
      <c r="F7" s="27" t="s">
        <v>67</v>
      </c>
      <c r="G7" s="28" t="s">
        <v>69</v>
      </c>
      <c r="H7" s="48" t="s">
        <v>71</v>
      </c>
      <c r="I7" s="29" t="s">
        <v>70</v>
      </c>
      <c r="J7" s="23" t="s">
        <v>72</v>
      </c>
      <c r="K7" s="49" t="s">
        <v>106</v>
      </c>
      <c r="L7" s="50">
        <v>655766655</v>
      </c>
      <c r="M7" s="33">
        <v>163941663</v>
      </c>
      <c r="N7" s="34">
        <v>43994</v>
      </c>
      <c r="O7" s="33">
        <v>120000000</v>
      </c>
      <c r="P7" s="34">
        <v>44021</v>
      </c>
      <c r="Q7" s="10"/>
      <c r="R7" s="10"/>
      <c r="S7" s="10"/>
      <c r="T7" s="10"/>
      <c r="U7" s="50">
        <f>L7+M7+N7+O7+P7+Q7+R7</f>
        <v>939796333</v>
      </c>
      <c r="V7" s="10"/>
      <c r="W7" s="10"/>
      <c r="X7" s="34">
        <v>43906</v>
      </c>
      <c r="Y7" s="10"/>
      <c r="Z7" s="34">
        <v>44042</v>
      </c>
      <c r="AA7" s="10"/>
      <c r="AB7" s="28">
        <v>137</v>
      </c>
      <c r="AC7" s="30" t="s">
        <v>326</v>
      </c>
      <c r="AD7" s="34">
        <v>43994</v>
      </c>
      <c r="AE7" s="10"/>
      <c r="AF7" s="30" t="s">
        <v>327</v>
      </c>
      <c r="AG7" s="34">
        <v>44021</v>
      </c>
      <c r="AH7" s="10"/>
      <c r="AI7" s="10"/>
      <c r="AJ7" s="10"/>
      <c r="AK7" s="10"/>
      <c r="AL7" s="28">
        <v>10420</v>
      </c>
      <c r="AM7" s="34">
        <v>43909</v>
      </c>
      <c r="AN7" s="10"/>
      <c r="AO7" s="10"/>
      <c r="AP7" s="10"/>
      <c r="AQ7" s="10"/>
      <c r="AR7" s="10"/>
      <c r="AS7" s="10"/>
      <c r="AT7" s="10"/>
      <c r="AU7" s="10"/>
      <c r="AV7" s="10"/>
      <c r="AW7" s="44" t="s">
        <v>117</v>
      </c>
      <c r="AX7" s="36">
        <v>51696654</v>
      </c>
      <c r="AY7" s="45"/>
      <c r="AZ7" s="46" t="s">
        <v>118</v>
      </c>
      <c r="BA7" s="47" t="s">
        <v>86</v>
      </c>
      <c r="BB7" s="49" t="s">
        <v>187</v>
      </c>
      <c r="BC7" s="49" t="s">
        <v>188</v>
      </c>
      <c r="BD7" s="27" t="s">
        <v>330</v>
      </c>
      <c r="BE7" s="10"/>
      <c r="BF7" s="10"/>
      <c r="BG7" s="29" t="s">
        <v>139</v>
      </c>
      <c r="BH7" s="10"/>
      <c r="BI7" s="4"/>
    </row>
    <row r="8" spans="1:61" s="5" customFormat="1" ht="315" x14ac:dyDescent="0.2">
      <c r="A8" s="22" t="s">
        <v>62</v>
      </c>
      <c r="B8" s="24" t="s">
        <v>68</v>
      </c>
      <c r="C8" s="25">
        <v>43875</v>
      </c>
      <c r="D8" s="26">
        <v>764912819</v>
      </c>
      <c r="E8" s="23" t="s">
        <v>60</v>
      </c>
      <c r="F8" s="27" t="s">
        <v>68</v>
      </c>
      <c r="G8" s="30" t="s">
        <v>107</v>
      </c>
      <c r="H8" s="29" t="s">
        <v>108</v>
      </c>
      <c r="I8" s="29" t="s">
        <v>109</v>
      </c>
      <c r="J8" s="23" t="s">
        <v>72</v>
      </c>
      <c r="K8" s="49" t="s">
        <v>105</v>
      </c>
      <c r="L8" s="51">
        <v>50000000</v>
      </c>
      <c r="M8" s="33">
        <v>25000000</v>
      </c>
      <c r="N8" s="34">
        <v>43983</v>
      </c>
      <c r="O8" s="10"/>
      <c r="P8" s="10"/>
      <c r="Q8" s="10"/>
      <c r="R8" s="10"/>
      <c r="S8" s="10"/>
      <c r="T8" s="10"/>
      <c r="U8" s="50">
        <f t="shared" ref="U8:U11" si="0">L8+M8+N8+O8+P8+Q8+R8</f>
        <v>75043983</v>
      </c>
      <c r="V8" s="10"/>
      <c r="W8" s="10"/>
      <c r="X8" s="34">
        <v>43906</v>
      </c>
      <c r="Y8" s="28"/>
      <c r="Z8" s="34">
        <v>44073</v>
      </c>
      <c r="AA8" s="10"/>
      <c r="AB8" s="28">
        <v>167</v>
      </c>
      <c r="AC8" s="30" t="s">
        <v>239</v>
      </c>
      <c r="AD8" s="34">
        <v>44067</v>
      </c>
      <c r="AE8" s="10"/>
      <c r="AF8" s="10"/>
      <c r="AG8" s="10"/>
      <c r="AH8" s="10"/>
      <c r="AI8" s="10"/>
      <c r="AJ8" s="10"/>
      <c r="AK8" s="10"/>
      <c r="AL8" s="28">
        <v>10520</v>
      </c>
      <c r="AM8" s="34">
        <v>43910</v>
      </c>
      <c r="AN8" s="10"/>
      <c r="AO8" s="10"/>
      <c r="AP8" s="10"/>
      <c r="AQ8" s="10"/>
      <c r="AR8" s="10"/>
      <c r="AS8" s="10"/>
      <c r="AT8" s="10"/>
      <c r="AU8" s="10"/>
      <c r="AV8" s="10"/>
      <c r="AW8" s="23" t="s">
        <v>119</v>
      </c>
      <c r="AX8" s="52">
        <v>19895233</v>
      </c>
      <c r="AY8" s="10"/>
      <c r="AZ8" s="46" t="s">
        <v>118</v>
      </c>
      <c r="BA8" s="47" t="s">
        <v>86</v>
      </c>
      <c r="BB8" s="10"/>
      <c r="BC8" s="10"/>
      <c r="BD8" s="27" t="s">
        <v>330</v>
      </c>
      <c r="BE8" s="10"/>
      <c r="BF8" s="10"/>
      <c r="BG8" s="29" t="s">
        <v>140</v>
      </c>
      <c r="BH8" s="10"/>
      <c r="BI8" s="4"/>
    </row>
    <row r="9" spans="1:61" s="5" customFormat="1" ht="292.5" x14ac:dyDescent="0.2">
      <c r="A9" s="23" t="s">
        <v>62</v>
      </c>
      <c r="B9" s="24" t="s">
        <v>66</v>
      </c>
      <c r="C9" s="25">
        <v>43875</v>
      </c>
      <c r="D9" s="26">
        <v>1011766518</v>
      </c>
      <c r="E9" s="23" t="s">
        <v>60</v>
      </c>
      <c r="F9" s="27" t="s">
        <v>110</v>
      </c>
      <c r="G9" s="36">
        <v>15030711</v>
      </c>
      <c r="H9" s="29" t="s">
        <v>102</v>
      </c>
      <c r="I9" s="29" t="s">
        <v>101</v>
      </c>
      <c r="J9" s="23" t="s">
        <v>72</v>
      </c>
      <c r="K9" s="53" t="s">
        <v>111</v>
      </c>
      <c r="L9" s="51">
        <v>265999863</v>
      </c>
      <c r="M9" s="33">
        <v>70000000</v>
      </c>
      <c r="N9" s="34">
        <v>44021</v>
      </c>
      <c r="O9" s="10"/>
      <c r="P9" s="10"/>
      <c r="Q9" s="10"/>
      <c r="R9" s="10"/>
      <c r="S9" s="10"/>
      <c r="T9" s="10"/>
      <c r="U9" s="50">
        <f t="shared" si="0"/>
        <v>336043884</v>
      </c>
      <c r="V9" s="10"/>
      <c r="W9" s="10"/>
      <c r="X9" s="34">
        <v>43908</v>
      </c>
      <c r="Y9" s="10"/>
      <c r="Z9" s="34">
        <v>44042</v>
      </c>
      <c r="AA9" s="10"/>
      <c r="AB9" s="28">
        <v>165</v>
      </c>
      <c r="AC9" s="30" t="s">
        <v>324</v>
      </c>
      <c r="AD9" s="34">
        <v>44021</v>
      </c>
      <c r="AE9" s="10"/>
      <c r="AF9" s="30" t="s">
        <v>328</v>
      </c>
      <c r="AG9" s="34">
        <v>44071</v>
      </c>
      <c r="AH9" s="10"/>
      <c r="AI9" s="10"/>
      <c r="AJ9" s="10"/>
      <c r="AK9" s="10"/>
      <c r="AL9" s="28">
        <v>11620</v>
      </c>
      <c r="AM9" s="34">
        <v>43910</v>
      </c>
      <c r="AN9" s="10"/>
      <c r="AO9" s="10"/>
      <c r="AP9" s="10"/>
      <c r="AQ9" s="10"/>
      <c r="AR9" s="10"/>
      <c r="AS9" s="10"/>
      <c r="AT9" s="10"/>
      <c r="AU9" s="10"/>
      <c r="AV9" s="10"/>
      <c r="AW9" s="30" t="s">
        <v>120</v>
      </c>
      <c r="AX9" s="36">
        <v>45489973</v>
      </c>
      <c r="AY9" s="10"/>
      <c r="AZ9" s="46" t="s">
        <v>118</v>
      </c>
      <c r="BA9" s="47" t="s">
        <v>86</v>
      </c>
      <c r="BB9" s="10"/>
      <c r="BC9" s="10"/>
      <c r="BD9" s="27" t="s">
        <v>330</v>
      </c>
      <c r="BE9" s="10"/>
      <c r="BF9" s="10"/>
      <c r="BG9" s="29" t="s">
        <v>141</v>
      </c>
      <c r="BH9" s="10"/>
      <c r="BI9" s="4"/>
    </row>
    <row r="10" spans="1:61" s="5" customFormat="1" ht="202.5" x14ac:dyDescent="0.2">
      <c r="A10" s="44" t="s">
        <v>58</v>
      </c>
      <c r="B10" s="54" t="s">
        <v>110</v>
      </c>
      <c r="C10" s="55">
        <v>43896</v>
      </c>
      <c r="D10" s="56">
        <v>8000000</v>
      </c>
      <c r="E10" s="47" t="s">
        <v>65</v>
      </c>
      <c r="F10" s="54" t="s">
        <v>112</v>
      </c>
      <c r="G10" s="57" t="s">
        <v>113</v>
      </c>
      <c r="H10" s="58" t="s">
        <v>114</v>
      </c>
      <c r="I10" s="58" t="s">
        <v>115</v>
      </c>
      <c r="J10" s="47" t="s">
        <v>65</v>
      </c>
      <c r="K10" s="59" t="s">
        <v>116</v>
      </c>
      <c r="L10" s="56">
        <v>8000000</v>
      </c>
      <c r="M10" s="45"/>
      <c r="N10" s="45"/>
      <c r="O10" s="45"/>
      <c r="P10" s="45"/>
      <c r="Q10" s="45"/>
      <c r="R10" s="45"/>
      <c r="S10" s="45"/>
      <c r="T10" s="45"/>
      <c r="U10" s="50">
        <f t="shared" si="0"/>
        <v>8000000</v>
      </c>
      <c r="V10" s="45"/>
      <c r="W10" s="45"/>
      <c r="X10" s="55">
        <v>43908</v>
      </c>
      <c r="Y10" s="11"/>
      <c r="Z10" s="55">
        <v>44165</v>
      </c>
      <c r="AA10" s="45"/>
      <c r="AB10" s="47">
        <v>287</v>
      </c>
      <c r="AC10" s="45"/>
      <c r="AD10" s="45"/>
      <c r="AE10" s="45"/>
      <c r="AF10" s="45"/>
      <c r="AG10" s="45"/>
      <c r="AH10" s="45"/>
      <c r="AI10" s="45"/>
      <c r="AJ10" s="45"/>
      <c r="AK10" s="45"/>
      <c r="AL10" s="47">
        <v>11920</v>
      </c>
      <c r="AM10" s="55">
        <v>43914</v>
      </c>
      <c r="AN10" s="45"/>
      <c r="AO10" s="45"/>
      <c r="AP10" s="45"/>
      <c r="AQ10" s="45"/>
      <c r="AR10" s="45"/>
      <c r="AS10" s="45"/>
      <c r="AT10" s="45"/>
      <c r="AU10" s="45"/>
      <c r="AV10" s="45"/>
      <c r="AW10" s="44" t="s">
        <v>90</v>
      </c>
      <c r="AX10" s="60" t="s">
        <v>94</v>
      </c>
      <c r="AY10" s="61" t="s">
        <v>91</v>
      </c>
      <c r="AZ10" s="44" t="s">
        <v>92</v>
      </c>
      <c r="BA10" s="44" t="s">
        <v>93</v>
      </c>
      <c r="BB10" s="45"/>
      <c r="BC10" s="45"/>
      <c r="BD10" s="54" t="s">
        <v>330</v>
      </c>
      <c r="BE10" s="54">
        <v>800001730</v>
      </c>
      <c r="BF10" s="54">
        <v>6100001311</v>
      </c>
      <c r="BG10" s="54">
        <v>4300004197</v>
      </c>
      <c r="BH10" s="45"/>
      <c r="BI10" s="6"/>
    </row>
    <row r="11" spans="1:61" s="5" customFormat="1" ht="202.5" x14ac:dyDescent="0.2">
      <c r="A11" s="23" t="s">
        <v>58</v>
      </c>
      <c r="B11" s="62" t="s">
        <v>121</v>
      </c>
      <c r="C11" s="63">
        <v>43903</v>
      </c>
      <c r="D11" s="64">
        <v>49432250</v>
      </c>
      <c r="E11" s="23" t="s">
        <v>65</v>
      </c>
      <c r="F11" s="62" t="s">
        <v>121</v>
      </c>
      <c r="G11" s="65" t="s">
        <v>122</v>
      </c>
      <c r="H11" s="29" t="s">
        <v>123</v>
      </c>
      <c r="I11" s="29" t="s">
        <v>124</v>
      </c>
      <c r="J11" s="47" t="s">
        <v>65</v>
      </c>
      <c r="K11" s="32" t="s">
        <v>125</v>
      </c>
      <c r="L11" s="33">
        <v>24900000</v>
      </c>
      <c r="M11" s="10"/>
      <c r="N11" s="10"/>
      <c r="O11" s="10"/>
      <c r="P11" s="10"/>
      <c r="Q11" s="10"/>
      <c r="R11" s="10"/>
      <c r="S11" s="10"/>
      <c r="T11" s="10"/>
      <c r="U11" s="50">
        <f t="shared" si="0"/>
        <v>24900000</v>
      </c>
      <c r="V11" s="10"/>
      <c r="W11" s="10"/>
      <c r="X11" s="34">
        <v>43915</v>
      </c>
      <c r="Y11" s="28"/>
      <c r="Z11" s="34">
        <v>43951</v>
      </c>
      <c r="AA11" s="10"/>
      <c r="AB11" s="28">
        <v>38</v>
      </c>
      <c r="AC11" s="10"/>
      <c r="AD11" s="10"/>
      <c r="AE11" s="10"/>
      <c r="AF11" s="10"/>
      <c r="AG11" s="10"/>
      <c r="AH11" s="10"/>
      <c r="AI11" s="10"/>
      <c r="AJ11" s="10"/>
      <c r="AK11" s="10"/>
      <c r="AL11" s="28">
        <v>16320</v>
      </c>
      <c r="AM11" s="34">
        <v>43921</v>
      </c>
      <c r="AN11" s="10"/>
      <c r="AO11" s="10"/>
      <c r="AP11" s="10"/>
      <c r="AQ11" s="10"/>
      <c r="AR11" s="10"/>
      <c r="AS11" s="10"/>
      <c r="AT11" s="10"/>
      <c r="AU11" s="10"/>
      <c r="AV11" s="10"/>
      <c r="AW11" s="30" t="s">
        <v>126</v>
      </c>
      <c r="AX11" s="28">
        <v>1104015741</v>
      </c>
      <c r="AY11" s="10"/>
      <c r="AZ11" s="46" t="s">
        <v>118</v>
      </c>
      <c r="BA11" s="44" t="s">
        <v>93</v>
      </c>
      <c r="BB11" s="10"/>
      <c r="BC11" s="10"/>
      <c r="BD11" s="27" t="s">
        <v>330</v>
      </c>
      <c r="BE11" s="27">
        <v>100002966</v>
      </c>
      <c r="BF11" s="10"/>
      <c r="BG11" s="10"/>
      <c r="BH11" s="10"/>
      <c r="BI11" s="4"/>
    </row>
    <row r="12" spans="1:61" s="5" customFormat="1" ht="191.25" x14ac:dyDescent="0.2">
      <c r="A12" s="23" t="s">
        <v>58</v>
      </c>
      <c r="B12" s="62" t="s">
        <v>131</v>
      </c>
      <c r="C12" s="63">
        <v>43909</v>
      </c>
      <c r="D12" s="64">
        <v>11400000</v>
      </c>
      <c r="E12" s="66" t="s">
        <v>65</v>
      </c>
      <c r="F12" s="27" t="s">
        <v>129</v>
      </c>
      <c r="G12" s="67" t="s">
        <v>142</v>
      </c>
      <c r="H12" s="29" t="s">
        <v>143</v>
      </c>
      <c r="I12" s="29" t="s">
        <v>144</v>
      </c>
      <c r="J12" s="23" t="s">
        <v>65</v>
      </c>
      <c r="K12" s="68" t="s">
        <v>145</v>
      </c>
      <c r="L12" s="33">
        <v>8675100</v>
      </c>
      <c r="M12" s="10"/>
      <c r="N12" s="10"/>
      <c r="O12" s="10"/>
      <c r="P12" s="10"/>
      <c r="Q12" s="10"/>
      <c r="R12" s="10"/>
      <c r="S12" s="10"/>
      <c r="T12" s="10"/>
      <c r="U12" s="33">
        <v>8675100</v>
      </c>
      <c r="V12" s="10"/>
      <c r="W12" s="10"/>
      <c r="X12" s="34">
        <v>43922</v>
      </c>
      <c r="Y12" s="10"/>
      <c r="Z12" s="34">
        <v>44165</v>
      </c>
      <c r="AA12" s="10"/>
      <c r="AB12" s="28">
        <v>244</v>
      </c>
      <c r="AC12" s="10"/>
      <c r="AD12" s="10"/>
      <c r="AE12" s="10"/>
      <c r="AF12" s="10"/>
      <c r="AG12" s="10"/>
      <c r="AH12" s="10"/>
      <c r="AI12" s="10"/>
      <c r="AJ12" s="10"/>
      <c r="AK12" s="10"/>
      <c r="AL12" s="28">
        <v>16420</v>
      </c>
      <c r="AM12" s="34">
        <v>43924</v>
      </c>
      <c r="AN12" s="10"/>
      <c r="AO12" s="10"/>
      <c r="AP12" s="10"/>
      <c r="AQ12" s="10"/>
      <c r="AR12" s="10"/>
      <c r="AS12" s="10"/>
      <c r="AT12" s="10"/>
      <c r="AU12" s="10"/>
      <c r="AV12" s="10"/>
      <c r="AW12" s="30" t="s">
        <v>146</v>
      </c>
      <c r="AX12" s="69">
        <v>1067901410</v>
      </c>
      <c r="AY12" s="10"/>
      <c r="AZ12" s="30" t="s">
        <v>92</v>
      </c>
      <c r="BA12" s="30" t="s">
        <v>93</v>
      </c>
      <c r="BB12" s="10"/>
      <c r="BC12" s="10"/>
      <c r="BD12" s="27" t="s">
        <v>330</v>
      </c>
      <c r="BE12" s="27">
        <v>800001684</v>
      </c>
      <c r="BF12" s="27">
        <v>6100001317</v>
      </c>
      <c r="BG12" s="27">
        <v>4300004219</v>
      </c>
      <c r="BH12" s="10"/>
      <c r="BI12" s="4"/>
    </row>
    <row r="13" spans="1:61" s="5" customFormat="1" ht="191.25" x14ac:dyDescent="0.2">
      <c r="A13" s="23" t="s">
        <v>58</v>
      </c>
      <c r="B13" s="62" t="s">
        <v>132</v>
      </c>
      <c r="C13" s="63">
        <v>43915</v>
      </c>
      <c r="D13" s="64">
        <v>11400000</v>
      </c>
      <c r="E13" s="23" t="s">
        <v>65</v>
      </c>
      <c r="F13" s="27" t="s">
        <v>130</v>
      </c>
      <c r="G13" s="41" t="s">
        <v>147</v>
      </c>
      <c r="H13" s="29" t="s">
        <v>148</v>
      </c>
      <c r="I13" s="29" t="s">
        <v>149</v>
      </c>
      <c r="J13" s="23" t="s">
        <v>65</v>
      </c>
      <c r="K13" s="32" t="s">
        <v>150</v>
      </c>
      <c r="L13" s="33">
        <v>8769229</v>
      </c>
      <c r="M13" s="10"/>
      <c r="N13" s="10"/>
      <c r="O13" s="10"/>
      <c r="P13" s="10"/>
      <c r="Q13" s="10"/>
      <c r="R13" s="10"/>
      <c r="S13" s="10"/>
      <c r="T13" s="10"/>
      <c r="U13" s="33">
        <v>8769229</v>
      </c>
      <c r="V13" s="10"/>
      <c r="W13" s="10"/>
      <c r="X13" s="34">
        <v>43927</v>
      </c>
      <c r="Y13" s="28"/>
      <c r="Z13" s="34">
        <v>44180</v>
      </c>
      <c r="AA13" s="10"/>
      <c r="AB13" s="28">
        <v>223</v>
      </c>
      <c r="AC13" s="10"/>
      <c r="AD13" s="10"/>
      <c r="AE13" s="10"/>
      <c r="AF13" s="10"/>
      <c r="AG13" s="10"/>
      <c r="AH13" s="10"/>
      <c r="AI13" s="10"/>
      <c r="AJ13" s="10"/>
      <c r="AK13" s="10"/>
      <c r="AL13" s="28">
        <v>16920</v>
      </c>
      <c r="AM13" s="34">
        <v>43928</v>
      </c>
      <c r="AN13" s="10"/>
      <c r="AO13" s="10"/>
      <c r="AP13" s="10"/>
      <c r="AQ13" s="10"/>
      <c r="AR13" s="10"/>
      <c r="AS13" s="10"/>
      <c r="AT13" s="10"/>
      <c r="AU13" s="10"/>
      <c r="AV13" s="10"/>
      <c r="AW13" s="30" t="s">
        <v>146</v>
      </c>
      <c r="AX13" s="69">
        <v>1067901410</v>
      </c>
      <c r="AY13" s="10"/>
      <c r="AZ13" s="30" t="s">
        <v>92</v>
      </c>
      <c r="BA13" s="30" t="s">
        <v>93</v>
      </c>
      <c r="BB13" s="10"/>
      <c r="BC13" s="10"/>
      <c r="BD13" s="27" t="s">
        <v>330</v>
      </c>
      <c r="BE13" s="27">
        <v>800001683</v>
      </c>
      <c r="BF13" s="27">
        <v>6100001318</v>
      </c>
      <c r="BG13" s="27">
        <v>4300004220</v>
      </c>
      <c r="BH13" s="10"/>
      <c r="BI13" s="4"/>
    </row>
    <row r="14" spans="1:61" s="5" customFormat="1" ht="30" customHeight="1" x14ac:dyDescent="0.2">
      <c r="A14" s="106" t="s">
        <v>58</v>
      </c>
      <c r="B14" s="108" t="s">
        <v>133</v>
      </c>
      <c r="C14" s="110">
        <v>43916</v>
      </c>
      <c r="D14" s="112">
        <v>8994598</v>
      </c>
      <c r="E14" s="106" t="s">
        <v>65</v>
      </c>
      <c r="F14" s="27" t="s">
        <v>131</v>
      </c>
      <c r="G14" s="30" t="s">
        <v>151</v>
      </c>
      <c r="H14" s="29" t="s">
        <v>152</v>
      </c>
      <c r="I14" s="29" t="s">
        <v>153</v>
      </c>
      <c r="J14" s="23" t="s">
        <v>65</v>
      </c>
      <c r="K14" s="32" t="s">
        <v>154</v>
      </c>
      <c r="L14" s="33">
        <v>6990398</v>
      </c>
      <c r="M14" s="10"/>
      <c r="N14" s="10"/>
      <c r="O14" s="10"/>
      <c r="P14" s="10"/>
      <c r="Q14" s="10"/>
      <c r="R14" s="10"/>
      <c r="S14" s="10"/>
      <c r="T14" s="10"/>
      <c r="U14" s="33">
        <v>6990398</v>
      </c>
      <c r="V14" s="10"/>
      <c r="W14" s="10"/>
      <c r="X14" s="34">
        <v>43928</v>
      </c>
      <c r="Y14" s="28"/>
      <c r="Z14" s="34">
        <v>44165</v>
      </c>
      <c r="AA14" s="10"/>
      <c r="AB14" s="28">
        <v>233</v>
      </c>
      <c r="AC14" s="10"/>
      <c r="AD14" s="10"/>
      <c r="AE14" s="10"/>
      <c r="AF14" s="10"/>
      <c r="AG14" s="10"/>
      <c r="AH14" s="10"/>
      <c r="AI14" s="10"/>
      <c r="AJ14" s="10"/>
      <c r="AK14" s="10"/>
      <c r="AL14" s="28">
        <v>17320</v>
      </c>
      <c r="AM14" s="34">
        <v>43929</v>
      </c>
      <c r="AN14" s="10"/>
      <c r="AO14" s="10"/>
      <c r="AP14" s="10"/>
      <c r="AQ14" s="10"/>
      <c r="AR14" s="10"/>
      <c r="AS14" s="10"/>
      <c r="AT14" s="10"/>
      <c r="AU14" s="10"/>
      <c r="AV14" s="10"/>
      <c r="AW14" s="30" t="s">
        <v>127</v>
      </c>
      <c r="AX14" s="28">
        <v>1047393485</v>
      </c>
      <c r="AY14" s="10"/>
      <c r="AZ14" s="30" t="s">
        <v>92</v>
      </c>
      <c r="BA14" s="28" t="s">
        <v>86</v>
      </c>
      <c r="BB14" s="10"/>
      <c r="BC14" s="10"/>
      <c r="BD14" s="27" t="s">
        <v>330</v>
      </c>
      <c r="BE14" s="10"/>
      <c r="BF14" s="10"/>
      <c r="BG14" s="10"/>
      <c r="BH14" s="10"/>
      <c r="BI14" s="4"/>
    </row>
    <row r="15" spans="1:61" s="5" customFormat="1" ht="168.75" x14ac:dyDescent="0.2">
      <c r="A15" s="107"/>
      <c r="B15" s="109"/>
      <c r="C15" s="111"/>
      <c r="D15" s="113"/>
      <c r="E15" s="107"/>
      <c r="F15" s="27" t="s">
        <v>132</v>
      </c>
      <c r="G15" s="30" t="s">
        <v>155</v>
      </c>
      <c r="H15" s="70" t="s">
        <v>156</v>
      </c>
      <c r="I15" s="29" t="s">
        <v>157</v>
      </c>
      <c r="J15" s="23" t="s">
        <v>65</v>
      </c>
      <c r="K15" s="32" t="s">
        <v>158</v>
      </c>
      <c r="L15" s="33">
        <v>2004200</v>
      </c>
      <c r="M15" s="33">
        <v>1002100</v>
      </c>
      <c r="N15" s="34">
        <v>43979</v>
      </c>
      <c r="O15" s="10"/>
      <c r="P15" s="10"/>
      <c r="Q15" s="10"/>
      <c r="R15" s="10"/>
      <c r="S15" s="10"/>
      <c r="T15" s="10"/>
      <c r="U15" s="33">
        <f>L15+M15+O15+Q15+S15</f>
        <v>3006300</v>
      </c>
      <c r="V15" s="10"/>
      <c r="W15" s="10"/>
      <c r="X15" s="34">
        <v>43928</v>
      </c>
      <c r="Y15" s="28"/>
      <c r="Z15" s="34">
        <v>44165</v>
      </c>
      <c r="AA15" s="10"/>
      <c r="AB15" s="28">
        <v>233</v>
      </c>
      <c r="AC15" s="10"/>
      <c r="AD15" s="10"/>
      <c r="AE15" s="10"/>
      <c r="AF15" s="10"/>
      <c r="AG15" s="10"/>
      <c r="AH15" s="10"/>
      <c r="AI15" s="10"/>
      <c r="AJ15" s="10"/>
      <c r="AK15" s="10"/>
      <c r="AL15" s="28">
        <v>17420</v>
      </c>
      <c r="AM15" s="34">
        <v>43929</v>
      </c>
      <c r="AN15" s="10"/>
      <c r="AO15" s="10"/>
      <c r="AP15" s="10"/>
      <c r="AQ15" s="10"/>
      <c r="AR15" s="10"/>
      <c r="AS15" s="10"/>
      <c r="AT15" s="10"/>
      <c r="AU15" s="10"/>
      <c r="AV15" s="10"/>
      <c r="AW15" s="44" t="s">
        <v>90</v>
      </c>
      <c r="AX15" s="60" t="s">
        <v>94</v>
      </c>
      <c r="AY15" s="61" t="s">
        <v>91</v>
      </c>
      <c r="AZ15" s="44" t="s">
        <v>92</v>
      </c>
      <c r="BA15" s="28" t="s">
        <v>86</v>
      </c>
      <c r="BB15" s="10"/>
      <c r="BC15" s="10"/>
      <c r="BD15" s="27" t="s">
        <v>330</v>
      </c>
      <c r="BE15" s="28">
        <v>4200030041</v>
      </c>
      <c r="BF15" s="10"/>
      <c r="BG15" s="10"/>
      <c r="BH15" s="10"/>
      <c r="BI15" s="4"/>
    </row>
    <row r="16" spans="1:61" s="5" customFormat="1" ht="202.5" x14ac:dyDescent="0.2">
      <c r="A16" s="23" t="s">
        <v>58</v>
      </c>
      <c r="B16" s="62" t="s">
        <v>134</v>
      </c>
      <c r="C16" s="63">
        <v>43916</v>
      </c>
      <c r="D16" s="64">
        <v>11400000</v>
      </c>
      <c r="E16" s="41" t="s">
        <v>159</v>
      </c>
      <c r="F16" s="27" t="s">
        <v>133</v>
      </c>
      <c r="G16" s="28" t="s">
        <v>160</v>
      </c>
      <c r="H16" s="70" t="s">
        <v>161</v>
      </c>
      <c r="I16" s="29" t="s">
        <v>153</v>
      </c>
      <c r="J16" s="23" t="s">
        <v>72</v>
      </c>
      <c r="K16" s="32" t="s">
        <v>162</v>
      </c>
      <c r="L16" s="33">
        <v>11000000</v>
      </c>
      <c r="M16" s="10"/>
      <c r="N16" s="10"/>
      <c r="O16" s="10"/>
      <c r="P16" s="10"/>
      <c r="Q16" s="10"/>
      <c r="R16" s="10"/>
      <c r="S16" s="10"/>
      <c r="T16" s="10"/>
      <c r="U16" s="33">
        <v>11000000</v>
      </c>
      <c r="V16" s="10"/>
      <c r="W16" s="10"/>
      <c r="X16" s="34">
        <v>43934</v>
      </c>
      <c r="Y16" s="28"/>
      <c r="Z16" s="34">
        <v>43951</v>
      </c>
      <c r="AA16" s="10"/>
      <c r="AB16" s="28">
        <v>18</v>
      </c>
      <c r="AC16" s="10"/>
      <c r="AD16" s="10"/>
      <c r="AE16" s="10"/>
      <c r="AF16" s="10"/>
      <c r="AG16" s="10"/>
      <c r="AH16" s="10"/>
      <c r="AI16" s="10"/>
      <c r="AJ16" s="10"/>
      <c r="AK16" s="10"/>
      <c r="AL16" s="28">
        <v>18120</v>
      </c>
      <c r="AM16" s="34">
        <v>43936</v>
      </c>
      <c r="AN16" s="10"/>
      <c r="AO16" s="10"/>
      <c r="AP16" s="10"/>
      <c r="AQ16" s="10"/>
      <c r="AR16" s="10"/>
      <c r="AS16" s="10"/>
      <c r="AT16" s="10"/>
      <c r="AU16" s="10"/>
      <c r="AV16" s="10"/>
      <c r="AW16" s="44" t="s">
        <v>117</v>
      </c>
      <c r="AX16" s="36">
        <v>51696654</v>
      </c>
      <c r="AY16" s="45"/>
      <c r="AZ16" s="46" t="s">
        <v>118</v>
      </c>
      <c r="BA16" s="47" t="s">
        <v>86</v>
      </c>
      <c r="BB16" s="10"/>
      <c r="BC16" s="10"/>
      <c r="BD16" s="27" t="s">
        <v>330</v>
      </c>
      <c r="BE16" s="27">
        <v>400003811</v>
      </c>
      <c r="BF16" s="27">
        <v>6100001316</v>
      </c>
      <c r="BG16" s="27">
        <v>5100004352</v>
      </c>
      <c r="BH16" s="10"/>
      <c r="BI16" s="4"/>
    </row>
    <row r="17" spans="1:61" s="5" customFormat="1" ht="180" x14ac:dyDescent="0.2">
      <c r="A17" s="23" t="s">
        <v>58</v>
      </c>
      <c r="B17" s="62" t="s">
        <v>163</v>
      </c>
      <c r="C17" s="63">
        <v>43920</v>
      </c>
      <c r="D17" s="64">
        <v>57057195</v>
      </c>
      <c r="E17" s="41" t="s">
        <v>159</v>
      </c>
      <c r="F17" s="27" t="s">
        <v>134</v>
      </c>
      <c r="G17" s="41" t="s">
        <v>164</v>
      </c>
      <c r="H17" s="29" t="s">
        <v>165</v>
      </c>
      <c r="I17" s="29" t="s">
        <v>166</v>
      </c>
      <c r="J17" s="23" t="s">
        <v>72</v>
      </c>
      <c r="K17" s="68" t="s">
        <v>73</v>
      </c>
      <c r="L17" s="33">
        <v>57057000</v>
      </c>
      <c r="M17" s="33">
        <v>28528500</v>
      </c>
      <c r="N17" s="34">
        <v>43948</v>
      </c>
      <c r="O17" s="10"/>
      <c r="P17" s="10"/>
      <c r="Q17" s="10"/>
      <c r="R17" s="10"/>
      <c r="S17" s="10"/>
      <c r="T17" s="10"/>
      <c r="U17" s="33">
        <f>L17+M17+O17+Q17+S17</f>
        <v>85585500</v>
      </c>
      <c r="V17" s="10"/>
      <c r="W17" s="10"/>
      <c r="X17" s="34">
        <v>43934</v>
      </c>
      <c r="Y17" s="10"/>
      <c r="Z17" s="34">
        <v>43966</v>
      </c>
      <c r="AA17" s="10"/>
      <c r="AB17" s="28">
        <v>33</v>
      </c>
      <c r="AC17" s="29" t="s">
        <v>189</v>
      </c>
      <c r="AD17" s="34">
        <v>43948</v>
      </c>
      <c r="AE17" s="10"/>
      <c r="AF17" s="10"/>
      <c r="AG17" s="10"/>
      <c r="AH17" s="10"/>
      <c r="AI17" s="10"/>
      <c r="AJ17" s="10"/>
      <c r="AK17" s="10"/>
      <c r="AL17" s="28">
        <v>18020</v>
      </c>
      <c r="AM17" s="34">
        <v>43936</v>
      </c>
      <c r="AN17" s="10"/>
      <c r="AO17" s="10"/>
      <c r="AP17" s="10"/>
      <c r="AQ17" s="10"/>
      <c r="AR17" s="10"/>
      <c r="AS17" s="10"/>
      <c r="AT17" s="10"/>
      <c r="AU17" s="10"/>
      <c r="AV17" s="10"/>
      <c r="AW17" s="30" t="s">
        <v>83</v>
      </c>
      <c r="AX17" s="36">
        <v>1047487417</v>
      </c>
      <c r="AY17" s="31" t="s">
        <v>84</v>
      </c>
      <c r="AZ17" s="30" t="s">
        <v>85</v>
      </c>
      <c r="BA17" s="28" t="s">
        <v>86</v>
      </c>
      <c r="BB17" s="10"/>
      <c r="BC17" s="10"/>
      <c r="BD17" s="27" t="s">
        <v>330</v>
      </c>
      <c r="BE17" s="29" t="s">
        <v>135</v>
      </c>
      <c r="BF17" s="27">
        <v>6100001315</v>
      </c>
      <c r="BG17" s="29" t="s">
        <v>167</v>
      </c>
      <c r="BH17" s="10"/>
      <c r="BI17" s="4"/>
    </row>
    <row r="18" spans="1:61" s="5" customFormat="1" ht="180" x14ac:dyDescent="0.2">
      <c r="A18" s="23" t="s">
        <v>58</v>
      </c>
      <c r="B18" s="62" t="s">
        <v>169</v>
      </c>
      <c r="C18" s="63">
        <v>43920</v>
      </c>
      <c r="D18" s="64">
        <v>19000000</v>
      </c>
      <c r="E18" s="23" t="s">
        <v>65</v>
      </c>
      <c r="F18" s="27" t="s">
        <v>163</v>
      </c>
      <c r="G18" s="41" t="s">
        <v>170</v>
      </c>
      <c r="H18" s="29" t="s">
        <v>171</v>
      </c>
      <c r="I18" s="29" t="s">
        <v>172</v>
      </c>
      <c r="J18" s="23" t="s">
        <v>65</v>
      </c>
      <c r="K18" s="38" t="s">
        <v>173</v>
      </c>
      <c r="L18" s="33">
        <v>19000000</v>
      </c>
      <c r="M18" s="10"/>
      <c r="N18" s="10"/>
      <c r="O18" s="10"/>
      <c r="P18" s="10"/>
      <c r="Q18" s="10"/>
      <c r="R18" s="10"/>
      <c r="S18" s="10"/>
      <c r="T18" s="10"/>
      <c r="U18" s="33">
        <v>19000000</v>
      </c>
      <c r="V18" s="10"/>
      <c r="W18" s="10"/>
      <c r="X18" s="34">
        <v>43934</v>
      </c>
      <c r="Y18" s="10"/>
      <c r="Z18" s="34">
        <v>44022</v>
      </c>
      <c r="AA18" s="10"/>
      <c r="AB18" s="28">
        <v>88</v>
      </c>
      <c r="AC18" s="10"/>
      <c r="AD18" s="10"/>
      <c r="AE18" s="10"/>
      <c r="AF18" s="10"/>
      <c r="AG18" s="10"/>
      <c r="AH18" s="10"/>
      <c r="AI18" s="10"/>
      <c r="AJ18" s="10"/>
      <c r="AK18" s="10"/>
      <c r="AL18" s="28">
        <v>17920</v>
      </c>
      <c r="AM18" s="34">
        <v>43936</v>
      </c>
      <c r="AN18" s="10"/>
      <c r="AO18" s="10"/>
      <c r="AP18" s="10"/>
      <c r="AQ18" s="10"/>
      <c r="AR18" s="10"/>
      <c r="AS18" s="10"/>
      <c r="AT18" s="10"/>
      <c r="AU18" s="10"/>
      <c r="AV18" s="10"/>
      <c r="AW18" s="30" t="s">
        <v>174</v>
      </c>
      <c r="AX18" s="28">
        <v>45476159</v>
      </c>
      <c r="AY18" s="10"/>
      <c r="AZ18" s="30" t="s">
        <v>92</v>
      </c>
      <c r="BA18" s="28" t="s">
        <v>86</v>
      </c>
      <c r="BB18" s="10"/>
      <c r="BC18" s="10"/>
      <c r="BD18" s="27" t="s">
        <v>330</v>
      </c>
      <c r="BE18" s="10"/>
      <c r="BF18" s="10"/>
      <c r="BG18" s="10"/>
      <c r="BH18" s="10"/>
      <c r="BI18" s="4"/>
    </row>
    <row r="19" spans="1:61" s="5" customFormat="1" ht="258.75" x14ac:dyDescent="0.2">
      <c r="A19" s="23" t="s">
        <v>58</v>
      </c>
      <c r="B19" s="62" t="s">
        <v>168</v>
      </c>
      <c r="C19" s="63">
        <v>43923</v>
      </c>
      <c r="D19" s="64">
        <v>6027215</v>
      </c>
      <c r="E19" s="66" t="s">
        <v>65</v>
      </c>
      <c r="F19" s="27" t="s">
        <v>169</v>
      </c>
      <c r="G19" s="41" t="s">
        <v>175</v>
      </c>
      <c r="H19" s="29" t="s">
        <v>176</v>
      </c>
      <c r="I19" s="29" t="s">
        <v>177</v>
      </c>
      <c r="J19" s="23" t="s">
        <v>65</v>
      </c>
      <c r="K19" s="38" t="s">
        <v>178</v>
      </c>
      <c r="L19" s="33">
        <v>1210091</v>
      </c>
      <c r="M19" s="10"/>
      <c r="N19" s="10"/>
      <c r="O19" s="10"/>
      <c r="P19" s="10"/>
      <c r="Q19" s="10"/>
      <c r="R19" s="10"/>
      <c r="S19" s="10"/>
      <c r="T19" s="10"/>
      <c r="U19" s="33">
        <v>1210091</v>
      </c>
      <c r="V19" s="10"/>
      <c r="W19" s="10"/>
      <c r="X19" s="34">
        <v>43936</v>
      </c>
      <c r="Y19" s="10"/>
      <c r="Z19" s="34">
        <v>43980</v>
      </c>
      <c r="AA19" s="10"/>
      <c r="AB19" s="28">
        <v>45</v>
      </c>
      <c r="AC19" s="10"/>
      <c r="AD19" s="10"/>
      <c r="AE19" s="10"/>
      <c r="AF19" s="10"/>
      <c r="AG19" s="10"/>
      <c r="AH19" s="10"/>
      <c r="AI19" s="10"/>
      <c r="AJ19" s="10"/>
      <c r="AK19" s="10"/>
      <c r="AL19" s="28" t="s">
        <v>179</v>
      </c>
      <c r="AM19" s="34">
        <v>43945</v>
      </c>
      <c r="AN19" s="10"/>
      <c r="AO19" s="10"/>
      <c r="AP19" s="10"/>
      <c r="AQ19" s="10"/>
      <c r="AR19" s="10"/>
      <c r="AS19" s="10"/>
      <c r="AT19" s="10"/>
      <c r="AU19" s="10"/>
      <c r="AV19" s="10"/>
      <c r="AW19" s="30" t="s">
        <v>90</v>
      </c>
      <c r="AX19" s="40" t="s">
        <v>94</v>
      </c>
      <c r="AY19" s="31" t="s">
        <v>91</v>
      </c>
      <c r="AZ19" s="30" t="s">
        <v>92</v>
      </c>
      <c r="BA19" s="30" t="s">
        <v>86</v>
      </c>
      <c r="BB19" s="10"/>
      <c r="BC19" s="10"/>
      <c r="BD19" s="27" t="s">
        <v>330</v>
      </c>
      <c r="BE19" s="27">
        <v>100002974</v>
      </c>
      <c r="BF19" s="10"/>
      <c r="BG19" s="10"/>
      <c r="BH19" s="10"/>
      <c r="BI19" s="4"/>
    </row>
    <row r="20" spans="1:61" s="11" customFormat="1" ht="157.5" x14ac:dyDescent="0.2">
      <c r="A20" s="23" t="s">
        <v>180</v>
      </c>
      <c r="B20" s="62" t="s">
        <v>129</v>
      </c>
      <c r="C20" s="63">
        <v>43907</v>
      </c>
      <c r="D20" s="64">
        <v>69268632</v>
      </c>
      <c r="E20" s="23" t="s">
        <v>65</v>
      </c>
      <c r="F20" s="27" t="s">
        <v>181</v>
      </c>
      <c r="G20" s="30" t="s">
        <v>182</v>
      </c>
      <c r="H20" s="29" t="s">
        <v>183</v>
      </c>
      <c r="I20" s="29" t="s">
        <v>184</v>
      </c>
      <c r="J20" s="23" t="s">
        <v>65</v>
      </c>
      <c r="K20" s="32" t="s">
        <v>185</v>
      </c>
      <c r="L20" s="33">
        <v>62341768</v>
      </c>
      <c r="M20" s="33">
        <v>23378163</v>
      </c>
      <c r="N20" s="10"/>
      <c r="O20" s="10"/>
      <c r="P20" s="10"/>
      <c r="Q20" s="10"/>
      <c r="R20" s="10"/>
      <c r="S20" s="10"/>
      <c r="T20" s="10"/>
      <c r="U20" s="33">
        <f>L20+M20+O20+Q20+S20</f>
        <v>85719931</v>
      </c>
      <c r="V20" s="10"/>
      <c r="W20" s="10"/>
      <c r="X20" s="34">
        <v>43944</v>
      </c>
      <c r="Y20" s="10"/>
      <c r="Z20" s="34">
        <v>44196</v>
      </c>
      <c r="AA20" s="10"/>
      <c r="AB20" s="28">
        <v>253</v>
      </c>
      <c r="AC20" s="29" t="s">
        <v>329</v>
      </c>
      <c r="AD20" s="34">
        <v>44141</v>
      </c>
      <c r="AE20" s="10"/>
      <c r="AF20" s="10"/>
      <c r="AG20" s="10"/>
      <c r="AH20" s="10"/>
      <c r="AI20" s="10"/>
      <c r="AJ20" s="10"/>
      <c r="AK20" s="10"/>
      <c r="AL20" s="28">
        <v>19520</v>
      </c>
      <c r="AM20" s="34">
        <v>43945</v>
      </c>
      <c r="AN20" s="10"/>
      <c r="AO20" s="10"/>
      <c r="AP20" s="10"/>
      <c r="AQ20" s="10"/>
      <c r="AR20" s="10"/>
      <c r="AS20" s="10"/>
      <c r="AT20" s="10"/>
      <c r="AU20" s="10"/>
      <c r="AV20" s="10"/>
      <c r="AW20" s="30" t="s">
        <v>90</v>
      </c>
      <c r="AX20" s="40" t="s">
        <v>94</v>
      </c>
      <c r="AY20" s="31" t="s">
        <v>91</v>
      </c>
      <c r="AZ20" s="30" t="s">
        <v>92</v>
      </c>
      <c r="BA20" s="30" t="s">
        <v>86</v>
      </c>
      <c r="BB20" s="10"/>
      <c r="BC20" s="10"/>
      <c r="BD20" s="27" t="s">
        <v>330</v>
      </c>
      <c r="BE20" s="10"/>
      <c r="BF20" s="10"/>
      <c r="BG20" s="10"/>
      <c r="BH20" s="10"/>
      <c r="BI20" s="10"/>
    </row>
    <row r="21" spans="1:61" s="5" customFormat="1" ht="237" customHeight="1" x14ac:dyDescent="0.2">
      <c r="A21" s="102" t="s">
        <v>259</v>
      </c>
      <c r="B21" s="104" t="s">
        <v>220</v>
      </c>
      <c r="C21" s="115">
        <v>43935</v>
      </c>
      <c r="D21" s="64">
        <v>221951738</v>
      </c>
      <c r="E21" s="23" t="s">
        <v>234</v>
      </c>
      <c r="F21" s="27" t="s">
        <v>168</v>
      </c>
      <c r="G21" s="71">
        <v>15030711</v>
      </c>
      <c r="H21" s="29" t="s">
        <v>101</v>
      </c>
      <c r="I21" s="29" t="s">
        <v>101</v>
      </c>
      <c r="J21" s="23" t="s">
        <v>72</v>
      </c>
      <c r="K21" s="32" t="s">
        <v>238</v>
      </c>
      <c r="L21" s="33">
        <v>119392470</v>
      </c>
      <c r="M21" s="33">
        <v>10000000</v>
      </c>
      <c r="N21" s="34">
        <v>44088</v>
      </c>
      <c r="O21" s="10"/>
      <c r="P21" s="10"/>
      <c r="Q21" s="10"/>
      <c r="R21" s="10"/>
      <c r="S21" s="10"/>
      <c r="T21" s="10"/>
      <c r="U21" s="43">
        <f>L21+M21+O21+Q21</f>
        <v>129392470</v>
      </c>
      <c r="V21" s="10"/>
      <c r="W21" s="10"/>
      <c r="X21" s="34">
        <v>43955</v>
      </c>
      <c r="Y21" s="10"/>
      <c r="Z21" s="34">
        <v>44073</v>
      </c>
      <c r="AA21" s="10"/>
      <c r="AB21" s="10"/>
      <c r="AC21" s="42" t="s">
        <v>239</v>
      </c>
      <c r="AD21" s="34">
        <v>44048</v>
      </c>
      <c r="AE21" s="10"/>
      <c r="AF21" s="30" t="s">
        <v>241</v>
      </c>
      <c r="AG21" s="34">
        <v>44088</v>
      </c>
      <c r="AH21" s="10"/>
      <c r="AI21" s="10"/>
      <c r="AJ21" s="10"/>
      <c r="AK21" s="10"/>
      <c r="AL21" s="28">
        <v>21720</v>
      </c>
      <c r="AM21" s="34">
        <v>43957</v>
      </c>
      <c r="AN21" s="10"/>
      <c r="AO21" s="10"/>
      <c r="AP21" s="10"/>
      <c r="AQ21" s="28">
        <v>21720</v>
      </c>
      <c r="AR21" s="34">
        <v>43957</v>
      </c>
      <c r="AS21" s="10"/>
      <c r="AT21" s="10"/>
      <c r="AU21" s="10"/>
      <c r="AV21" s="10"/>
      <c r="AW21" s="72" t="s">
        <v>385</v>
      </c>
      <c r="AX21" s="73">
        <v>19895233</v>
      </c>
      <c r="AY21" s="10"/>
      <c r="AZ21" s="30" t="s">
        <v>386</v>
      </c>
      <c r="BA21" s="28" t="s">
        <v>387</v>
      </c>
      <c r="BB21" s="30" t="s">
        <v>240</v>
      </c>
      <c r="BC21" s="10"/>
      <c r="BD21" s="27" t="s">
        <v>330</v>
      </c>
      <c r="BE21" s="10"/>
      <c r="BF21" s="10"/>
      <c r="BG21" s="10"/>
      <c r="BH21" s="10"/>
      <c r="BI21" s="4"/>
    </row>
    <row r="22" spans="1:61" s="5" customFormat="1" ht="247.5" x14ac:dyDescent="0.2">
      <c r="A22" s="103"/>
      <c r="B22" s="105"/>
      <c r="C22" s="119"/>
      <c r="D22" s="64">
        <v>221951738</v>
      </c>
      <c r="E22" s="23" t="s">
        <v>234</v>
      </c>
      <c r="F22" s="27" t="s">
        <v>196</v>
      </c>
      <c r="G22" s="35" t="s">
        <v>69</v>
      </c>
      <c r="H22" s="29" t="s">
        <v>242</v>
      </c>
      <c r="I22" s="48" t="s">
        <v>70</v>
      </c>
      <c r="J22" s="23" t="s">
        <v>72</v>
      </c>
      <c r="K22" s="53" t="s">
        <v>208</v>
      </c>
      <c r="L22" s="33">
        <v>102559268</v>
      </c>
      <c r="M22" s="10"/>
      <c r="N22" s="10"/>
      <c r="O22" s="10"/>
      <c r="P22" s="10"/>
      <c r="Q22" s="10"/>
      <c r="R22" s="10"/>
      <c r="S22" s="10"/>
      <c r="T22" s="10"/>
      <c r="U22" s="33">
        <v>102559268</v>
      </c>
      <c r="V22" s="10"/>
      <c r="W22" s="10"/>
      <c r="X22" s="74">
        <v>43955</v>
      </c>
      <c r="Y22" s="75"/>
      <c r="Z22" s="74">
        <v>44073</v>
      </c>
      <c r="AA22" s="10"/>
      <c r="AB22" s="10"/>
      <c r="AC22" s="30" t="s">
        <v>243</v>
      </c>
      <c r="AD22" s="34">
        <v>44049</v>
      </c>
      <c r="AE22" s="10"/>
      <c r="AF22" s="10"/>
      <c r="AG22" s="10"/>
      <c r="AH22" s="10"/>
      <c r="AI22" s="10"/>
      <c r="AJ22" s="10"/>
      <c r="AK22" s="10"/>
      <c r="AL22" s="28">
        <v>21820</v>
      </c>
      <c r="AM22" s="34">
        <v>43957</v>
      </c>
      <c r="AN22" s="10"/>
      <c r="AO22" s="10"/>
      <c r="AP22" s="10"/>
      <c r="AQ22" s="10"/>
      <c r="AR22" s="10"/>
      <c r="AS22" s="10"/>
      <c r="AT22" s="10"/>
      <c r="AU22" s="10"/>
      <c r="AV22" s="10"/>
      <c r="AW22" s="72" t="s">
        <v>388</v>
      </c>
      <c r="AX22" s="76">
        <v>45489973</v>
      </c>
      <c r="AY22" s="10"/>
      <c r="AZ22" s="30" t="s">
        <v>386</v>
      </c>
      <c r="BA22" s="28" t="s">
        <v>387</v>
      </c>
      <c r="BB22" s="30" t="s">
        <v>244</v>
      </c>
      <c r="BC22" s="10"/>
      <c r="BD22" s="27" t="s">
        <v>330</v>
      </c>
      <c r="BE22" s="10"/>
      <c r="BF22" s="10"/>
      <c r="BG22" s="10"/>
      <c r="BH22" s="10"/>
      <c r="BI22" s="4"/>
    </row>
    <row r="23" spans="1:61" s="5" customFormat="1" ht="191.25" x14ac:dyDescent="0.2">
      <c r="A23" s="30" t="s">
        <v>58</v>
      </c>
      <c r="B23" s="28" t="s">
        <v>192</v>
      </c>
      <c r="C23" s="63">
        <v>43945</v>
      </c>
      <c r="D23" s="64">
        <v>4439000</v>
      </c>
      <c r="E23" s="23" t="s">
        <v>65</v>
      </c>
      <c r="F23" s="27" t="s">
        <v>197</v>
      </c>
      <c r="G23" s="41" t="s">
        <v>245</v>
      </c>
      <c r="H23" s="29" t="s">
        <v>246</v>
      </c>
      <c r="I23" s="29" t="s">
        <v>247</v>
      </c>
      <c r="J23" s="28" t="s">
        <v>65</v>
      </c>
      <c r="K23" s="38" t="s">
        <v>209</v>
      </c>
      <c r="L23" s="43">
        <v>4357000</v>
      </c>
      <c r="M23" s="10"/>
      <c r="N23" s="10"/>
      <c r="O23" s="10"/>
      <c r="P23" s="10"/>
      <c r="Q23" s="10"/>
      <c r="R23" s="10"/>
      <c r="S23" s="10"/>
      <c r="T23" s="10"/>
      <c r="U23" s="33">
        <v>4357000</v>
      </c>
      <c r="V23" s="10"/>
      <c r="W23" s="10"/>
      <c r="X23" s="34">
        <v>43958</v>
      </c>
      <c r="Y23" s="10"/>
      <c r="Z23" s="34">
        <v>44012</v>
      </c>
      <c r="AA23" s="10"/>
      <c r="AB23" s="10"/>
      <c r="AC23" s="30" t="s">
        <v>248</v>
      </c>
      <c r="AD23" s="34">
        <v>44012</v>
      </c>
      <c r="AE23" s="10"/>
      <c r="AF23" s="10"/>
      <c r="AG23" s="10"/>
      <c r="AH23" s="10"/>
      <c r="AI23" s="10"/>
      <c r="AJ23" s="10"/>
      <c r="AK23" s="10"/>
      <c r="AL23" s="28">
        <v>22220</v>
      </c>
      <c r="AM23" s="34">
        <v>43963</v>
      </c>
      <c r="AN23" s="10"/>
      <c r="AO23" s="10"/>
      <c r="AP23" s="10"/>
      <c r="AQ23" s="10"/>
      <c r="AR23" s="10"/>
      <c r="AS23" s="10"/>
      <c r="AT23" s="10"/>
      <c r="AU23" s="10"/>
      <c r="AV23" s="10"/>
      <c r="AW23" s="77" t="s">
        <v>389</v>
      </c>
      <c r="AX23" s="69">
        <v>1143333046</v>
      </c>
      <c r="AY23" s="10"/>
      <c r="AZ23" s="28" t="s">
        <v>65</v>
      </c>
      <c r="BA23" s="28" t="s">
        <v>86</v>
      </c>
      <c r="BB23" s="10"/>
      <c r="BC23" s="10"/>
      <c r="BD23" s="27" t="s">
        <v>330</v>
      </c>
      <c r="BE23" s="10"/>
      <c r="BF23" s="10"/>
      <c r="BG23" s="10"/>
      <c r="BH23" s="10"/>
      <c r="BI23" s="4"/>
    </row>
    <row r="24" spans="1:61" s="5" customFormat="1" ht="180" x14ac:dyDescent="0.2">
      <c r="A24" s="30" t="s">
        <v>58</v>
      </c>
      <c r="B24" s="28" t="s">
        <v>193</v>
      </c>
      <c r="C24" s="63">
        <v>43949</v>
      </c>
      <c r="D24" s="64">
        <v>10000000</v>
      </c>
      <c r="E24" s="23" t="s">
        <v>65</v>
      </c>
      <c r="F24" s="27" t="s">
        <v>198</v>
      </c>
      <c r="G24" s="41" t="s">
        <v>249</v>
      </c>
      <c r="H24" s="29" t="s">
        <v>250</v>
      </c>
      <c r="I24" s="29" t="s">
        <v>251</v>
      </c>
      <c r="J24" s="28" t="s">
        <v>65</v>
      </c>
      <c r="K24" s="38" t="s">
        <v>210</v>
      </c>
      <c r="L24" s="33">
        <v>10000000</v>
      </c>
      <c r="M24" s="10"/>
      <c r="N24" s="10"/>
      <c r="O24" s="10"/>
      <c r="P24" s="10"/>
      <c r="Q24" s="10"/>
      <c r="R24" s="10"/>
      <c r="S24" s="10"/>
      <c r="T24" s="10"/>
      <c r="U24" s="43">
        <v>10000000</v>
      </c>
      <c r="V24" s="10"/>
      <c r="W24" s="10"/>
      <c r="X24" s="34">
        <v>43963</v>
      </c>
      <c r="Y24" s="10"/>
      <c r="Z24" s="34">
        <v>44162</v>
      </c>
      <c r="AA24" s="10"/>
      <c r="AB24" s="10"/>
      <c r="AC24" s="10"/>
      <c r="AD24" s="10"/>
      <c r="AE24" s="10"/>
      <c r="AF24" s="10"/>
      <c r="AG24" s="10"/>
      <c r="AH24" s="10"/>
      <c r="AI24" s="10"/>
      <c r="AJ24" s="10"/>
      <c r="AK24" s="10"/>
      <c r="AL24" s="28">
        <v>22720</v>
      </c>
      <c r="AM24" s="34">
        <v>43969</v>
      </c>
      <c r="AN24" s="10"/>
      <c r="AO24" s="10"/>
      <c r="AP24" s="10"/>
      <c r="AQ24" s="10"/>
      <c r="AR24" s="10"/>
      <c r="AS24" s="10"/>
      <c r="AT24" s="10"/>
      <c r="AU24" s="10"/>
      <c r="AV24" s="10"/>
      <c r="AW24" s="30" t="s">
        <v>331</v>
      </c>
      <c r="AX24" s="10"/>
      <c r="AY24" s="31" t="s">
        <v>332</v>
      </c>
      <c r="AZ24" s="28" t="s">
        <v>65</v>
      </c>
      <c r="BA24" s="28" t="s">
        <v>86</v>
      </c>
      <c r="BB24" s="10"/>
      <c r="BC24" s="10"/>
      <c r="BD24" s="27" t="s">
        <v>330</v>
      </c>
      <c r="BE24" s="10"/>
      <c r="BF24" s="10"/>
      <c r="BG24" s="10"/>
      <c r="BH24" s="10"/>
      <c r="BI24" s="4"/>
    </row>
    <row r="25" spans="1:61" s="5" customFormat="1" ht="409.6" thickBot="1" x14ac:dyDescent="0.25">
      <c r="A25" s="30" t="s">
        <v>58</v>
      </c>
      <c r="B25" s="102" t="s">
        <v>194</v>
      </c>
      <c r="C25" s="110">
        <v>43958</v>
      </c>
      <c r="D25" s="64">
        <v>41800000</v>
      </c>
      <c r="E25" s="23" t="s">
        <v>65</v>
      </c>
      <c r="F25" s="27" t="s">
        <v>199</v>
      </c>
      <c r="G25" s="30" t="s">
        <v>252</v>
      </c>
      <c r="H25" s="29" t="s">
        <v>253</v>
      </c>
      <c r="I25" s="29" t="s">
        <v>254</v>
      </c>
      <c r="J25" s="28" t="s">
        <v>65</v>
      </c>
      <c r="K25" s="53" t="s">
        <v>211</v>
      </c>
      <c r="L25" s="33">
        <v>15000000</v>
      </c>
      <c r="M25" s="10"/>
      <c r="N25" s="10"/>
      <c r="O25" s="10"/>
      <c r="P25" s="10"/>
      <c r="Q25" s="10"/>
      <c r="R25" s="10"/>
      <c r="S25" s="10"/>
      <c r="T25" s="10"/>
      <c r="U25" s="39">
        <v>15000000</v>
      </c>
      <c r="V25" s="10"/>
      <c r="W25" s="10"/>
      <c r="X25" s="34">
        <v>43971</v>
      </c>
      <c r="Y25" s="10"/>
      <c r="Z25" s="34">
        <v>44074</v>
      </c>
      <c r="AA25" s="10"/>
      <c r="AB25" s="10"/>
      <c r="AC25" s="10"/>
      <c r="AD25" s="10"/>
      <c r="AE25" s="10"/>
      <c r="AF25" s="10"/>
      <c r="AG25" s="10"/>
      <c r="AH25" s="10"/>
      <c r="AI25" s="10"/>
      <c r="AJ25" s="10"/>
      <c r="AK25" s="10"/>
      <c r="AL25" s="47" t="s">
        <v>333</v>
      </c>
      <c r="AM25" s="34">
        <v>43902</v>
      </c>
      <c r="AN25" s="10"/>
      <c r="AO25" s="10"/>
      <c r="AP25" s="10"/>
      <c r="AQ25" s="10"/>
      <c r="AR25" s="10"/>
      <c r="AS25" s="10"/>
      <c r="AT25" s="10"/>
      <c r="AU25" s="10"/>
      <c r="AV25" s="78"/>
      <c r="AW25" s="30" t="s">
        <v>334</v>
      </c>
      <c r="AX25" s="79">
        <v>1047374400</v>
      </c>
      <c r="AY25" s="31" t="s">
        <v>335</v>
      </c>
      <c r="AZ25" s="28" t="s">
        <v>65</v>
      </c>
      <c r="BA25" s="28" t="s">
        <v>336</v>
      </c>
      <c r="BB25" s="10"/>
      <c r="BC25" s="10"/>
      <c r="BD25" s="27" t="s">
        <v>330</v>
      </c>
      <c r="BE25" s="10"/>
      <c r="BF25" s="10"/>
      <c r="BG25" s="10"/>
      <c r="BH25" s="10"/>
      <c r="BI25" s="4"/>
    </row>
    <row r="26" spans="1:61" s="5" customFormat="1" ht="409.6" thickBot="1" x14ac:dyDescent="0.25">
      <c r="A26" s="30" t="s">
        <v>58</v>
      </c>
      <c r="B26" s="114"/>
      <c r="C26" s="118"/>
      <c r="D26" s="64">
        <v>41800000</v>
      </c>
      <c r="E26" s="23" t="s">
        <v>65</v>
      </c>
      <c r="F26" s="27" t="s">
        <v>200</v>
      </c>
      <c r="G26" s="28" t="s">
        <v>262</v>
      </c>
      <c r="H26" s="48" t="s">
        <v>264</v>
      </c>
      <c r="I26" s="29" t="s">
        <v>263</v>
      </c>
      <c r="J26" s="28" t="s">
        <v>65</v>
      </c>
      <c r="K26" s="80" t="s">
        <v>212</v>
      </c>
      <c r="L26" s="33">
        <v>15000000</v>
      </c>
      <c r="M26" s="10"/>
      <c r="N26" s="10"/>
      <c r="O26" s="10"/>
      <c r="P26" s="10"/>
      <c r="Q26" s="10"/>
      <c r="R26" s="10"/>
      <c r="S26" s="10"/>
      <c r="T26" s="10"/>
      <c r="U26" s="33">
        <v>15000000</v>
      </c>
      <c r="V26" s="10"/>
      <c r="W26" s="10"/>
      <c r="X26" s="34">
        <v>43971</v>
      </c>
      <c r="Y26" s="10"/>
      <c r="Z26" s="34">
        <v>44162</v>
      </c>
      <c r="AA26" s="10"/>
      <c r="AB26" s="10"/>
      <c r="AC26" s="10"/>
      <c r="AD26" s="10"/>
      <c r="AE26" s="10"/>
      <c r="AF26" s="10"/>
      <c r="AG26" s="10"/>
      <c r="AH26" s="10"/>
      <c r="AI26" s="10"/>
      <c r="AJ26" s="10"/>
      <c r="AK26" s="78"/>
      <c r="AL26" s="81" t="s">
        <v>337</v>
      </c>
      <c r="AM26" s="82">
        <v>43973</v>
      </c>
      <c r="AN26" s="10"/>
      <c r="AO26" s="10"/>
      <c r="AP26" s="10"/>
      <c r="AQ26" s="10"/>
      <c r="AR26" s="10"/>
      <c r="AS26" s="10"/>
      <c r="AT26" s="10"/>
      <c r="AU26" s="10"/>
      <c r="AV26" s="10"/>
      <c r="AW26" s="30" t="s">
        <v>334</v>
      </c>
      <c r="AX26" s="79">
        <v>1047374400</v>
      </c>
      <c r="AY26" s="31" t="s">
        <v>335</v>
      </c>
      <c r="AZ26" s="28" t="s">
        <v>65</v>
      </c>
      <c r="BA26" s="28" t="s">
        <v>336</v>
      </c>
      <c r="BB26" s="10"/>
      <c r="BC26" s="10"/>
      <c r="BD26" s="29" t="s">
        <v>330</v>
      </c>
      <c r="BE26" s="10"/>
      <c r="BF26" s="10"/>
      <c r="BG26" s="10"/>
      <c r="BH26" s="10"/>
      <c r="BI26" s="4"/>
    </row>
    <row r="27" spans="1:61" s="5" customFormat="1" ht="409.5" x14ac:dyDescent="0.2">
      <c r="A27" s="30" t="s">
        <v>58</v>
      </c>
      <c r="B27" s="103"/>
      <c r="C27" s="111"/>
      <c r="D27" s="64">
        <v>41800000</v>
      </c>
      <c r="E27" s="23" t="s">
        <v>65</v>
      </c>
      <c r="F27" s="27" t="s">
        <v>201</v>
      </c>
      <c r="G27" s="83" t="s">
        <v>265</v>
      </c>
      <c r="H27" s="29" t="s">
        <v>266</v>
      </c>
      <c r="I27" s="29" t="s">
        <v>267</v>
      </c>
      <c r="J27" s="28" t="s">
        <v>65</v>
      </c>
      <c r="K27" s="53" t="s">
        <v>213</v>
      </c>
      <c r="L27" s="33">
        <v>1800000</v>
      </c>
      <c r="M27" s="10"/>
      <c r="N27" s="10"/>
      <c r="O27" s="10"/>
      <c r="P27" s="10"/>
      <c r="Q27" s="10"/>
      <c r="R27" s="10"/>
      <c r="S27" s="10"/>
      <c r="T27" s="10"/>
      <c r="U27" s="33">
        <v>1800000</v>
      </c>
      <c r="V27" s="10"/>
      <c r="W27" s="10"/>
      <c r="X27" s="34">
        <v>43971</v>
      </c>
      <c r="Y27" s="28"/>
      <c r="Z27" s="34">
        <v>44074</v>
      </c>
      <c r="AA27" s="10"/>
      <c r="AB27" s="10"/>
      <c r="AC27" s="10"/>
      <c r="AD27" s="10"/>
      <c r="AE27" s="10"/>
      <c r="AF27" s="10"/>
      <c r="AG27" s="10"/>
      <c r="AH27" s="10"/>
      <c r="AI27" s="10"/>
      <c r="AJ27" s="10"/>
      <c r="AK27" s="10"/>
      <c r="AL27" s="84">
        <v>26620</v>
      </c>
      <c r="AM27" s="34">
        <v>43973</v>
      </c>
      <c r="AN27" s="10"/>
      <c r="AO27" s="10"/>
      <c r="AP27" s="10"/>
      <c r="AQ27" s="10"/>
      <c r="AR27" s="10"/>
      <c r="AS27" s="10"/>
      <c r="AT27" s="10"/>
      <c r="AU27" s="10"/>
      <c r="AV27" s="78"/>
      <c r="AW27" s="30" t="s">
        <v>338</v>
      </c>
      <c r="AX27" s="69">
        <v>1143333046</v>
      </c>
      <c r="AY27" s="31" t="s">
        <v>91</v>
      </c>
      <c r="AZ27" s="28" t="s">
        <v>65</v>
      </c>
      <c r="BA27" s="28" t="s">
        <v>336</v>
      </c>
      <c r="BB27" s="10"/>
      <c r="BC27" s="10"/>
      <c r="BD27" s="29" t="s">
        <v>330</v>
      </c>
      <c r="BE27" s="10"/>
      <c r="BF27" s="10"/>
      <c r="BG27" s="10"/>
      <c r="BH27" s="10"/>
      <c r="BI27" s="4"/>
    </row>
    <row r="28" spans="1:61" s="5" customFormat="1" ht="270" x14ac:dyDescent="0.2">
      <c r="A28" s="104" t="s">
        <v>62</v>
      </c>
      <c r="B28" s="104" t="s">
        <v>190</v>
      </c>
      <c r="C28" s="110">
        <v>43938</v>
      </c>
      <c r="D28" s="64">
        <v>676622554</v>
      </c>
      <c r="E28" s="23" t="s">
        <v>234</v>
      </c>
      <c r="F28" s="27" t="s">
        <v>202</v>
      </c>
      <c r="G28" s="71">
        <v>70465079</v>
      </c>
      <c r="H28" s="29" t="s">
        <v>71</v>
      </c>
      <c r="I28" s="29" t="s">
        <v>70</v>
      </c>
      <c r="J28" s="23" t="s">
        <v>72</v>
      </c>
      <c r="K28" s="38" t="s">
        <v>214</v>
      </c>
      <c r="L28" s="33">
        <v>425000000</v>
      </c>
      <c r="M28" s="33">
        <v>75000000</v>
      </c>
      <c r="N28" s="34">
        <v>44132</v>
      </c>
      <c r="O28" s="33">
        <v>76223248</v>
      </c>
      <c r="P28" s="34">
        <v>44152</v>
      </c>
      <c r="Q28" s="33">
        <v>61276752</v>
      </c>
      <c r="R28" s="34">
        <v>44179</v>
      </c>
      <c r="S28" s="10"/>
      <c r="T28" s="10"/>
      <c r="U28" s="85">
        <f>L28+M28+O28+Q28+S28</f>
        <v>637500000</v>
      </c>
      <c r="V28" s="10"/>
      <c r="W28" s="10"/>
      <c r="X28" s="34">
        <v>43971</v>
      </c>
      <c r="Y28" s="10"/>
      <c r="Z28" s="34">
        <v>44073</v>
      </c>
      <c r="AA28" s="10"/>
      <c r="AB28" s="10"/>
      <c r="AC28" s="30" t="s">
        <v>241</v>
      </c>
      <c r="AD28" s="34">
        <v>44070</v>
      </c>
      <c r="AE28" s="11"/>
      <c r="AF28" s="29" t="s">
        <v>321</v>
      </c>
      <c r="AG28" s="86">
        <v>44132</v>
      </c>
      <c r="AH28" s="10"/>
      <c r="AI28" s="29" t="s">
        <v>345</v>
      </c>
      <c r="AJ28" s="34">
        <v>44179</v>
      </c>
      <c r="AK28" s="10"/>
      <c r="AL28" s="28">
        <v>26420</v>
      </c>
      <c r="AM28" s="34">
        <v>43973</v>
      </c>
      <c r="AN28" s="28">
        <v>1120</v>
      </c>
      <c r="AO28" s="34">
        <v>44179</v>
      </c>
      <c r="AP28" s="10"/>
      <c r="AQ28" s="28">
        <v>26420</v>
      </c>
      <c r="AR28" s="34">
        <v>43973</v>
      </c>
      <c r="AS28" s="28">
        <v>26420</v>
      </c>
      <c r="AT28" s="34">
        <v>43973</v>
      </c>
      <c r="AU28" s="10"/>
      <c r="AV28" s="10"/>
      <c r="AW28" s="30" t="s">
        <v>339</v>
      </c>
      <c r="AX28" s="87" t="s">
        <v>390</v>
      </c>
      <c r="AY28" s="31" t="s">
        <v>340</v>
      </c>
      <c r="AZ28" s="30" t="s">
        <v>85</v>
      </c>
      <c r="BA28" s="30" t="s">
        <v>341</v>
      </c>
      <c r="BB28" s="10"/>
      <c r="BC28" s="10"/>
      <c r="BD28" s="29" t="s">
        <v>392</v>
      </c>
      <c r="BE28" s="10"/>
      <c r="BF28" s="10"/>
      <c r="BG28" s="10"/>
      <c r="BH28" s="10"/>
      <c r="BI28" s="4"/>
    </row>
    <row r="29" spans="1:61" s="5" customFormat="1" ht="270" x14ac:dyDescent="0.2">
      <c r="A29" s="105"/>
      <c r="B29" s="105"/>
      <c r="C29" s="111"/>
      <c r="D29" s="64">
        <v>676622554</v>
      </c>
      <c r="E29" s="23" t="s">
        <v>234</v>
      </c>
      <c r="F29" s="27" t="s">
        <v>203</v>
      </c>
      <c r="G29" s="29" t="s">
        <v>268</v>
      </c>
      <c r="H29" s="29" t="s">
        <v>269</v>
      </c>
      <c r="I29" s="29" t="s">
        <v>270</v>
      </c>
      <c r="J29" s="23" t="s">
        <v>72</v>
      </c>
      <c r="K29" s="38" t="s">
        <v>215</v>
      </c>
      <c r="L29" s="43">
        <v>251622554</v>
      </c>
      <c r="M29" s="33">
        <v>70000000</v>
      </c>
      <c r="N29" s="42">
        <v>44099</v>
      </c>
      <c r="O29" s="33">
        <v>120311277</v>
      </c>
      <c r="P29" s="34">
        <v>44169</v>
      </c>
      <c r="Q29" s="10"/>
      <c r="R29" s="10"/>
      <c r="S29" s="10"/>
      <c r="T29" s="10"/>
      <c r="U29" s="85">
        <f>L29+M29+O29+Q29+S29</f>
        <v>441933831</v>
      </c>
      <c r="V29" s="10"/>
      <c r="W29" s="10"/>
      <c r="X29" s="34">
        <v>43972</v>
      </c>
      <c r="Y29" s="10"/>
      <c r="Z29" s="34">
        <v>44073</v>
      </c>
      <c r="AA29" s="10"/>
      <c r="AB29" s="10"/>
      <c r="AC29" s="29" t="s">
        <v>345</v>
      </c>
      <c r="AD29" s="34">
        <v>44169</v>
      </c>
      <c r="AE29" s="10"/>
      <c r="AF29" s="10"/>
      <c r="AG29" s="10"/>
      <c r="AH29" s="10"/>
      <c r="AI29" s="10"/>
      <c r="AJ29" s="10"/>
      <c r="AK29" s="10"/>
      <c r="AL29" s="28" t="s">
        <v>342</v>
      </c>
      <c r="AM29" s="34">
        <v>43977</v>
      </c>
      <c r="AN29" s="10"/>
      <c r="AO29" s="10"/>
      <c r="AP29" s="10"/>
      <c r="AQ29" s="10"/>
      <c r="AR29" s="10"/>
      <c r="AS29" s="10"/>
      <c r="AT29" s="10"/>
      <c r="AU29" s="10"/>
      <c r="AV29" s="10"/>
      <c r="AW29" s="30" t="s">
        <v>343</v>
      </c>
      <c r="AX29" s="88">
        <v>45489973</v>
      </c>
      <c r="AY29" s="31" t="s">
        <v>344</v>
      </c>
      <c r="AZ29" s="30" t="s">
        <v>85</v>
      </c>
      <c r="BA29" s="30" t="s">
        <v>341</v>
      </c>
      <c r="BB29" s="10"/>
      <c r="BC29" s="10"/>
      <c r="BD29" s="29" t="s">
        <v>396</v>
      </c>
      <c r="BE29" s="10"/>
      <c r="BF29" s="10"/>
      <c r="BG29" s="10"/>
      <c r="BH29" s="10"/>
      <c r="BI29" s="4"/>
    </row>
    <row r="30" spans="1:61" s="5" customFormat="1" ht="247.5" x14ac:dyDescent="0.2">
      <c r="A30" s="30" t="s">
        <v>58</v>
      </c>
      <c r="B30" s="28" t="s">
        <v>195</v>
      </c>
      <c r="C30" s="63">
        <v>43963</v>
      </c>
      <c r="D30" s="64">
        <v>15000000</v>
      </c>
      <c r="E30" s="23" t="s">
        <v>65</v>
      </c>
      <c r="F30" s="29" t="s">
        <v>204</v>
      </c>
      <c r="G30" s="29" t="s">
        <v>271</v>
      </c>
      <c r="H30" s="29" t="s">
        <v>272</v>
      </c>
      <c r="I30" s="29" t="s">
        <v>273</v>
      </c>
      <c r="J30" s="28" t="s">
        <v>65</v>
      </c>
      <c r="K30" s="53" t="s">
        <v>216</v>
      </c>
      <c r="L30" s="33">
        <v>15000000</v>
      </c>
      <c r="M30" s="33">
        <v>2000000</v>
      </c>
      <c r="N30" s="34">
        <v>43993</v>
      </c>
      <c r="O30" s="33">
        <v>5500000</v>
      </c>
      <c r="P30" s="34">
        <v>44099</v>
      </c>
      <c r="Q30" s="10"/>
      <c r="R30" s="10"/>
      <c r="S30" s="10"/>
      <c r="T30" s="10"/>
      <c r="U30" s="85">
        <f>L30+M30+O30+Q30+S30</f>
        <v>22500000</v>
      </c>
      <c r="V30" s="10"/>
      <c r="W30" s="10"/>
      <c r="X30" s="34">
        <v>43973</v>
      </c>
      <c r="Y30" s="10"/>
      <c r="Z30" s="34">
        <v>44162</v>
      </c>
      <c r="AA30" s="10"/>
      <c r="AB30" s="10"/>
      <c r="AC30" s="10"/>
      <c r="AD30" s="10"/>
      <c r="AE30" s="10"/>
      <c r="AF30" s="10"/>
      <c r="AG30" s="10"/>
      <c r="AH30" s="10"/>
      <c r="AI30" s="10"/>
      <c r="AJ30" s="10"/>
      <c r="AK30" s="10"/>
      <c r="AL30" s="28" t="s">
        <v>346</v>
      </c>
      <c r="AM30" s="34">
        <v>43978</v>
      </c>
      <c r="AN30" s="10"/>
      <c r="AO30" s="10"/>
      <c r="AP30" s="10"/>
      <c r="AQ30" s="10"/>
      <c r="AR30" s="10"/>
      <c r="AS30" s="10"/>
      <c r="AT30" s="10"/>
      <c r="AU30" s="10"/>
      <c r="AV30" s="10"/>
      <c r="AW30" s="30" t="s">
        <v>334</v>
      </c>
      <c r="AX30" s="79">
        <v>1047374400</v>
      </c>
      <c r="AY30" s="10"/>
      <c r="AZ30" s="28" t="s">
        <v>65</v>
      </c>
      <c r="BA30" s="28" t="s">
        <v>336</v>
      </c>
      <c r="BB30" s="10"/>
      <c r="BC30" s="10"/>
      <c r="BD30" s="29" t="s">
        <v>330</v>
      </c>
      <c r="BE30" s="10"/>
      <c r="BF30" s="10"/>
      <c r="BG30" s="10"/>
      <c r="BH30" s="10"/>
      <c r="BI30" s="4"/>
    </row>
    <row r="31" spans="1:61" s="5" customFormat="1" ht="247.5" x14ac:dyDescent="0.2">
      <c r="A31" s="104" t="s">
        <v>62</v>
      </c>
      <c r="B31" s="104" t="s">
        <v>191</v>
      </c>
      <c r="C31" s="110">
        <v>43945</v>
      </c>
      <c r="D31" s="64">
        <v>117026336</v>
      </c>
      <c r="E31" s="23" t="s">
        <v>234</v>
      </c>
      <c r="F31" s="27" t="s">
        <v>205</v>
      </c>
      <c r="G31" s="71">
        <v>15030711</v>
      </c>
      <c r="H31" s="29" t="s">
        <v>102</v>
      </c>
      <c r="I31" s="29" t="s">
        <v>101</v>
      </c>
      <c r="J31" s="30" t="s">
        <v>72</v>
      </c>
      <c r="K31" s="38" t="s">
        <v>217</v>
      </c>
      <c r="L31" s="33">
        <v>60000000</v>
      </c>
      <c r="M31" s="33">
        <v>30000000</v>
      </c>
      <c r="N31" s="34">
        <v>44047</v>
      </c>
      <c r="O31" s="10"/>
      <c r="P31" s="10"/>
      <c r="Q31" s="10"/>
      <c r="R31" s="10"/>
      <c r="S31" s="10"/>
      <c r="T31" s="10"/>
      <c r="U31" s="33">
        <f>L31+M31</f>
        <v>90000000</v>
      </c>
      <c r="V31" s="10"/>
      <c r="W31" s="10"/>
      <c r="X31" s="34">
        <v>43985</v>
      </c>
      <c r="Y31" s="10"/>
      <c r="Z31" s="34">
        <v>44193</v>
      </c>
      <c r="AA31" s="10"/>
      <c r="AB31" s="10"/>
      <c r="AC31" s="10"/>
      <c r="AD31" s="10"/>
      <c r="AE31" s="10"/>
      <c r="AF31" s="10"/>
      <c r="AG31" s="10"/>
      <c r="AH31" s="10"/>
      <c r="AI31" s="10"/>
      <c r="AJ31" s="10"/>
      <c r="AK31" s="10"/>
      <c r="AL31" s="28">
        <v>28120</v>
      </c>
      <c r="AM31" s="34">
        <v>43987</v>
      </c>
      <c r="AN31" s="28"/>
      <c r="AO31" s="28"/>
      <c r="AP31" s="28"/>
      <c r="AQ31" s="28">
        <v>28120</v>
      </c>
      <c r="AR31" s="34">
        <v>43987</v>
      </c>
      <c r="AS31" s="10"/>
      <c r="AT31" s="10"/>
      <c r="AU31" s="10"/>
      <c r="AV31" s="10"/>
      <c r="AW31" s="30" t="s">
        <v>362</v>
      </c>
      <c r="AX31" s="89">
        <v>1103111078</v>
      </c>
      <c r="AY31" s="31" t="s">
        <v>363</v>
      </c>
      <c r="AZ31" s="30" t="s">
        <v>85</v>
      </c>
      <c r="BA31" s="28" t="s">
        <v>341</v>
      </c>
      <c r="BB31" s="49" t="s">
        <v>364</v>
      </c>
      <c r="BC31" s="10"/>
      <c r="BD31" s="27" t="s">
        <v>330</v>
      </c>
      <c r="BE31" s="10"/>
      <c r="BF31" s="10"/>
      <c r="BG31" s="10"/>
      <c r="BH31" s="10"/>
      <c r="BI31" s="4"/>
    </row>
    <row r="32" spans="1:61" s="5" customFormat="1" ht="247.5" x14ac:dyDescent="0.2">
      <c r="A32" s="105"/>
      <c r="B32" s="105"/>
      <c r="C32" s="111"/>
      <c r="D32" s="64">
        <v>117026336</v>
      </c>
      <c r="E32" s="23" t="s">
        <v>234</v>
      </c>
      <c r="F32" s="27" t="s">
        <v>206</v>
      </c>
      <c r="G32" s="29" t="s">
        <v>274</v>
      </c>
      <c r="H32" s="29" t="s">
        <v>275</v>
      </c>
      <c r="I32" s="29" t="s">
        <v>276</v>
      </c>
      <c r="J32" s="30" t="s">
        <v>72</v>
      </c>
      <c r="K32" s="38" t="s">
        <v>218</v>
      </c>
      <c r="L32" s="33">
        <v>57026336</v>
      </c>
      <c r="M32" s="10"/>
      <c r="N32" s="10"/>
      <c r="O32" s="10"/>
      <c r="P32" s="10"/>
      <c r="Q32" s="10"/>
      <c r="R32" s="10"/>
      <c r="S32" s="10"/>
      <c r="T32" s="10"/>
      <c r="U32" s="33">
        <v>57026336</v>
      </c>
      <c r="V32" s="10"/>
      <c r="W32" s="10"/>
      <c r="X32" s="34">
        <v>43985</v>
      </c>
      <c r="Y32" s="28"/>
      <c r="Z32" s="34">
        <v>44193</v>
      </c>
      <c r="AA32" s="10"/>
      <c r="AB32" s="10"/>
      <c r="AC32" s="10"/>
      <c r="AD32" s="10"/>
      <c r="AE32" s="10"/>
      <c r="AF32" s="10"/>
      <c r="AG32" s="10"/>
      <c r="AH32" s="10"/>
      <c r="AI32" s="10"/>
      <c r="AJ32" s="10"/>
      <c r="AK32" s="10"/>
      <c r="AL32" s="28">
        <v>28020</v>
      </c>
      <c r="AM32" s="34">
        <v>43986</v>
      </c>
      <c r="AN32" s="10"/>
      <c r="AO32" s="10"/>
      <c r="AP32" s="10"/>
      <c r="AQ32" s="10"/>
      <c r="AR32" s="10"/>
      <c r="AS32" s="10"/>
      <c r="AT32" s="10"/>
      <c r="AU32" s="10"/>
      <c r="AV32" s="10"/>
      <c r="AW32" s="30" t="s">
        <v>83</v>
      </c>
      <c r="AX32" s="69">
        <v>1047487417</v>
      </c>
      <c r="AY32" s="31" t="s">
        <v>84</v>
      </c>
      <c r="AZ32" s="30" t="s">
        <v>85</v>
      </c>
      <c r="BA32" s="30" t="s">
        <v>341</v>
      </c>
      <c r="BB32" s="10"/>
      <c r="BC32" s="10"/>
      <c r="BD32" s="27" t="s">
        <v>330</v>
      </c>
      <c r="BE32" s="10"/>
      <c r="BF32" s="10"/>
      <c r="BG32" s="10"/>
      <c r="BH32" s="10"/>
      <c r="BI32" s="4"/>
    </row>
    <row r="33" spans="1:61" s="5" customFormat="1" ht="213.75" x14ac:dyDescent="0.2">
      <c r="A33" s="30" t="s">
        <v>58</v>
      </c>
      <c r="B33" s="28" t="s">
        <v>221</v>
      </c>
      <c r="C33" s="63">
        <v>43971</v>
      </c>
      <c r="D33" s="64">
        <v>7600000</v>
      </c>
      <c r="E33" s="23" t="s">
        <v>65</v>
      </c>
      <c r="F33" s="27" t="s">
        <v>207</v>
      </c>
      <c r="G33" s="90" t="s">
        <v>277</v>
      </c>
      <c r="H33" s="29" t="s">
        <v>278</v>
      </c>
      <c r="I33" s="29" t="s">
        <v>279</v>
      </c>
      <c r="J33" s="28" t="s">
        <v>65</v>
      </c>
      <c r="K33" s="38" t="s">
        <v>219</v>
      </c>
      <c r="L33" s="33">
        <v>7600000</v>
      </c>
      <c r="M33" s="10"/>
      <c r="N33" s="10"/>
      <c r="O33" s="10"/>
      <c r="P33" s="10"/>
      <c r="Q33" s="10"/>
      <c r="R33" s="10"/>
      <c r="S33" s="10"/>
      <c r="T33" s="10"/>
      <c r="U33" s="33">
        <v>7600000</v>
      </c>
      <c r="V33" s="10"/>
      <c r="W33" s="10"/>
      <c r="X33" s="34">
        <v>43984</v>
      </c>
      <c r="Y33" s="28"/>
      <c r="Z33" s="34">
        <v>44165</v>
      </c>
      <c r="AA33" s="10"/>
      <c r="AB33" s="10"/>
      <c r="AC33" s="10"/>
      <c r="AD33" s="10"/>
      <c r="AE33" s="10"/>
      <c r="AF33" s="10"/>
      <c r="AG33" s="10"/>
      <c r="AH33" s="10"/>
      <c r="AI33" s="10"/>
      <c r="AJ33" s="10"/>
      <c r="AK33" s="10"/>
      <c r="AL33" s="28">
        <v>27920</v>
      </c>
      <c r="AM33" s="34">
        <v>43985</v>
      </c>
      <c r="AN33" s="10"/>
      <c r="AO33" s="10"/>
      <c r="AP33" s="10"/>
      <c r="AQ33" s="10"/>
      <c r="AR33" s="10"/>
      <c r="AS33" s="10"/>
      <c r="AT33" s="10"/>
      <c r="AU33" s="10"/>
      <c r="AV33" s="10"/>
      <c r="AW33" s="30" t="s">
        <v>146</v>
      </c>
      <c r="AX33" s="69">
        <v>1067901410</v>
      </c>
      <c r="AY33" s="31" t="s">
        <v>365</v>
      </c>
      <c r="AZ33" s="28" t="s">
        <v>65</v>
      </c>
      <c r="BA33" s="28" t="s">
        <v>341</v>
      </c>
      <c r="BB33" s="10"/>
      <c r="BC33" s="10"/>
      <c r="BD33" s="27" t="s">
        <v>330</v>
      </c>
      <c r="BE33" s="10"/>
      <c r="BF33" s="10"/>
      <c r="BG33" s="10"/>
      <c r="BH33" s="10"/>
      <c r="BI33" s="4"/>
    </row>
    <row r="34" spans="1:61" s="5" customFormat="1" ht="180" x14ac:dyDescent="0.2">
      <c r="A34" s="23" t="s">
        <v>58</v>
      </c>
      <c r="B34" s="23" t="s">
        <v>223</v>
      </c>
      <c r="C34" s="63">
        <v>43984</v>
      </c>
      <c r="D34" s="64">
        <v>10000000</v>
      </c>
      <c r="E34" s="23" t="s">
        <v>65</v>
      </c>
      <c r="F34" s="27" t="s">
        <v>222</v>
      </c>
      <c r="G34" s="36">
        <v>16136700</v>
      </c>
      <c r="H34" s="29" t="s">
        <v>281</v>
      </c>
      <c r="I34" s="29" t="s">
        <v>280</v>
      </c>
      <c r="J34" s="28" t="s">
        <v>65</v>
      </c>
      <c r="K34" s="91" t="s">
        <v>303</v>
      </c>
      <c r="L34" s="33">
        <v>10000000</v>
      </c>
      <c r="M34" s="10"/>
      <c r="N34" s="10"/>
      <c r="O34" s="10"/>
      <c r="P34" s="10"/>
      <c r="Q34" s="10"/>
      <c r="R34" s="10"/>
      <c r="S34" s="10"/>
      <c r="T34" s="10"/>
      <c r="U34" s="33">
        <v>10000000</v>
      </c>
      <c r="V34" s="10"/>
      <c r="W34" s="10"/>
      <c r="X34" s="34">
        <v>43993</v>
      </c>
      <c r="Y34" s="28"/>
      <c r="Z34" s="34">
        <v>44134</v>
      </c>
      <c r="AA34" s="10"/>
      <c r="AB34" s="10"/>
      <c r="AC34" s="10"/>
      <c r="AD34" s="10"/>
      <c r="AE34" s="10"/>
      <c r="AF34" s="10"/>
      <c r="AG34" s="10"/>
      <c r="AH34" s="10"/>
      <c r="AI34" s="10"/>
      <c r="AJ34" s="10"/>
      <c r="AK34" s="10"/>
      <c r="AL34" s="28">
        <v>28520</v>
      </c>
      <c r="AM34" s="34">
        <v>43994</v>
      </c>
      <c r="AN34" s="10"/>
      <c r="AO34" s="10"/>
      <c r="AP34" s="10"/>
      <c r="AQ34" s="10"/>
      <c r="AR34" s="10"/>
      <c r="AS34" s="10"/>
      <c r="AT34" s="10"/>
      <c r="AU34" s="10"/>
      <c r="AV34" s="10"/>
      <c r="AW34" s="30" t="s">
        <v>366</v>
      </c>
      <c r="AX34" s="92">
        <v>1104015741</v>
      </c>
      <c r="AY34" s="10"/>
      <c r="AZ34" s="30" t="s">
        <v>85</v>
      </c>
      <c r="BA34" s="30" t="s">
        <v>93</v>
      </c>
      <c r="BB34" s="35" t="s">
        <v>318</v>
      </c>
      <c r="BC34" s="10"/>
      <c r="BD34" s="27" t="s">
        <v>330</v>
      </c>
      <c r="BE34" s="10"/>
      <c r="BF34" s="10"/>
      <c r="BG34" s="10"/>
      <c r="BH34" s="10"/>
    </row>
    <row r="35" spans="1:61" s="5" customFormat="1" ht="292.5" x14ac:dyDescent="0.2">
      <c r="A35" s="106" t="s">
        <v>62</v>
      </c>
      <c r="B35" s="108" t="s">
        <v>207</v>
      </c>
      <c r="C35" s="110">
        <v>43970</v>
      </c>
      <c r="D35" s="64">
        <v>660000000</v>
      </c>
      <c r="E35" s="93" t="s">
        <v>235</v>
      </c>
      <c r="F35" s="27" t="s">
        <v>223</v>
      </c>
      <c r="G35" s="28" t="s">
        <v>282</v>
      </c>
      <c r="H35" s="29" t="s">
        <v>284</v>
      </c>
      <c r="I35" s="29" t="s">
        <v>283</v>
      </c>
      <c r="J35" s="30" t="s">
        <v>72</v>
      </c>
      <c r="K35" s="94" t="s">
        <v>304</v>
      </c>
      <c r="L35" s="33">
        <v>390000000</v>
      </c>
      <c r="M35" s="33">
        <v>162500000</v>
      </c>
      <c r="N35" s="34">
        <v>44179</v>
      </c>
      <c r="O35" s="10"/>
      <c r="P35" s="10"/>
      <c r="Q35" s="10"/>
      <c r="R35" s="10"/>
      <c r="S35" s="10"/>
      <c r="T35" s="10"/>
      <c r="U35" s="33">
        <f>L35+M35</f>
        <v>552500000</v>
      </c>
      <c r="V35" s="10"/>
      <c r="W35" s="33">
        <v>65000000</v>
      </c>
      <c r="X35" s="34">
        <v>44006</v>
      </c>
      <c r="Y35" s="28"/>
      <c r="Z35" s="34">
        <v>44193</v>
      </c>
      <c r="AA35" s="10"/>
      <c r="AB35" s="10"/>
      <c r="AC35" s="29" t="s">
        <v>345</v>
      </c>
      <c r="AD35" s="34">
        <v>44179</v>
      </c>
      <c r="AE35" s="10"/>
      <c r="AF35" s="10"/>
      <c r="AG35" s="10"/>
      <c r="AH35" s="10"/>
      <c r="AI35" s="10"/>
      <c r="AJ35" s="10"/>
      <c r="AK35" s="10"/>
      <c r="AL35" s="28">
        <v>32220</v>
      </c>
      <c r="AM35" s="34">
        <v>44008</v>
      </c>
      <c r="AN35" s="10"/>
      <c r="AO35" s="10"/>
      <c r="AP35" s="10"/>
      <c r="AQ35" s="10"/>
      <c r="AR35" s="10"/>
      <c r="AS35" s="10"/>
      <c r="AT35" s="10"/>
      <c r="AU35" s="10"/>
      <c r="AV35" s="10"/>
      <c r="AW35" s="30" t="s">
        <v>339</v>
      </c>
      <c r="AX35" s="95" t="s">
        <v>390</v>
      </c>
      <c r="AY35" s="31" t="s">
        <v>340</v>
      </c>
      <c r="AZ35" s="30" t="s">
        <v>85</v>
      </c>
      <c r="BA35" s="28" t="s">
        <v>341</v>
      </c>
      <c r="BB35" s="30" t="s">
        <v>319</v>
      </c>
      <c r="BC35" s="10"/>
      <c r="BD35" s="29" t="s">
        <v>395</v>
      </c>
      <c r="BE35" s="10"/>
      <c r="BF35" s="10"/>
      <c r="BG35" s="10"/>
      <c r="BH35" s="10"/>
    </row>
    <row r="36" spans="1:61" s="5" customFormat="1" ht="292.5" x14ac:dyDescent="0.2">
      <c r="A36" s="107"/>
      <c r="B36" s="109"/>
      <c r="C36" s="111"/>
      <c r="D36" s="64">
        <v>660000000</v>
      </c>
      <c r="E36" s="93" t="s">
        <v>235</v>
      </c>
      <c r="F36" s="27" t="s">
        <v>224</v>
      </c>
      <c r="G36" s="28" t="s">
        <v>100</v>
      </c>
      <c r="H36" s="29" t="s">
        <v>102</v>
      </c>
      <c r="I36" s="29" t="s">
        <v>101</v>
      </c>
      <c r="J36" s="30" t="s">
        <v>72</v>
      </c>
      <c r="K36" s="96" t="s">
        <v>305</v>
      </c>
      <c r="L36" s="33">
        <v>270000000</v>
      </c>
      <c r="M36" s="33">
        <v>50000000</v>
      </c>
      <c r="N36" s="34">
        <v>44152</v>
      </c>
      <c r="O36" s="33">
        <v>128566736</v>
      </c>
      <c r="P36" s="34">
        <v>44169</v>
      </c>
      <c r="Q36" s="10"/>
      <c r="R36" s="10"/>
      <c r="S36" s="10"/>
      <c r="T36" s="10"/>
      <c r="U36" s="85">
        <f>L36+M36+N36+O36+P36+Q36+R36</f>
        <v>448655057</v>
      </c>
      <c r="V36" s="10"/>
      <c r="W36" s="33">
        <v>50000000</v>
      </c>
      <c r="X36" s="34">
        <v>44006</v>
      </c>
      <c r="Y36" s="10"/>
      <c r="Z36" s="34">
        <v>44193</v>
      </c>
      <c r="AA36" s="10"/>
      <c r="AB36" s="10"/>
      <c r="AC36" s="29" t="s">
        <v>345</v>
      </c>
      <c r="AD36" s="34">
        <v>44169</v>
      </c>
      <c r="AE36" s="10"/>
      <c r="AF36" s="10"/>
      <c r="AG36" s="10"/>
      <c r="AH36" s="10"/>
      <c r="AI36" s="10"/>
      <c r="AJ36" s="10"/>
      <c r="AK36" s="10"/>
      <c r="AL36" s="28">
        <v>32320</v>
      </c>
      <c r="AM36" s="34">
        <v>44008</v>
      </c>
      <c r="AN36" s="28">
        <v>820</v>
      </c>
      <c r="AO36" s="34">
        <v>44175</v>
      </c>
      <c r="AP36" s="10"/>
      <c r="AQ36" s="28">
        <v>32320</v>
      </c>
      <c r="AR36" s="34">
        <v>44008</v>
      </c>
      <c r="AS36" s="10"/>
      <c r="AT36" s="10"/>
      <c r="AU36" s="10"/>
      <c r="AV36" s="10"/>
      <c r="AW36" s="30" t="s">
        <v>367</v>
      </c>
      <c r="AX36" s="10"/>
      <c r="AY36" s="10"/>
      <c r="AZ36" s="30" t="s">
        <v>85</v>
      </c>
      <c r="BA36" s="28" t="s">
        <v>341</v>
      </c>
      <c r="BB36" s="10"/>
      <c r="BC36" s="10"/>
      <c r="BD36" s="29" t="s">
        <v>395</v>
      </c>
      <c r="BE36" s="10"/>
      <c r="BF36" s="10"/>
      <c r="BG36" s="10"/>
      <c r="BH36" s="10"/>
    </row>
    <row r="37" spans="1:61" s="5" customFormat="1" ht="247.5" x14ac:dyDescent="0.2">
      <c r="A37" s="23" t="s">
        <v>58</v>
      </c>
      <c r="B37" s="62" t="s">
        <v>224</v>
      </c>
      <c r="C37" s="63">
        <v>44001</v>
      </c>
      <c r="D37" s="64">
        <v>2500000</v>
      </c>
      <c r="E37" s="23" t="s">
        <v>65</v>
      </c>
      <c r="F37" s="27" t="s">
        <v>225</v>
      </c>
      <c r="G37" s="28" t="s">
        <v>285</v>
      </c>
      <c r="H37" s="62" t="s">
        <v>286</v>
      </c>
      <c r="I37" s="29" t="s">
        <v>287</v>
      </c>
      <c r="J37" s="28" t="s">
        <v>65</v>
      </c>
      <c r="K37" s="97" t="s">
        <v>306</v>
      </c>
      <c r="L37" s="33">
        <v>1442280</v>
      </c>
      <c r="M37" s="10"/>
      <c r="N37" s="10"/>
      <c r="O37" s="10"/>
      <c r="P37" s="10"/>
      <c r="Q37" s="10"/>
      <c r="R37" s="10"/>
      <c r="S37" s="10"/>
      <c r="T37" s="10"/>
      <c r="U37" s="33">
        <v>1442280</v>
      </c>
      <c r="V37" s="10"/>
      <c r="W37" s="10"/>
      <c r="X37" s="34">
        <v>44013</v>
      </c>
      <c r="Y37" s="10"/>
      <c r="Z37" s="34">
        <v>44164</v>
      </c>
      <c r="AA37" s="10"/>
      <c r="AB37" s="10"/>
      <c r="AC37" s="10"/>
      <c r="AD37" s="10"/>
      <c r="AE37" s="10"/>
      <c r="AF37" s="10"/>
      <c r="AG37" s="10"/>
      <c r="AH37" s="10"/>
      <c r="AI37" s="10"/>
      <c r="AJ37" s="10"/>
      <c r="AK37" s="10"/>
      <c r="AL37" s="28">
        <v>32420</v>
      </c>
      <c r="AM37" s="34">
        <v>44013</v>
      </c>
      <c r="AN37" s="10"/>
      <c r="AO37" s="10"/>
      <c r="AP37" s="10"/>
      <c r="AQ37" s="10"/>
      <c r="AR37" s="10"/>
      <c r="AS37" s="10"/>
      <c r="AT37" s="10"/>
      <c r="AU37" s="10"/>
      <c r="AV37" s="10"/>
      <c r="AW37" s="30" t="s">
        <v>368</v>
      </c>
      <c r="AX37" s="89">
        <v>45754907</v>
      </c>
      <c r="AY37" s="10"/>
      <c r="AZ37" s="30" t="s">
        <v>85</v>
      </c>
      <c r="BA37" s="30" t="s">
        <v>93</v>
      </c>
      <c r="BB37" s="10"/>
      <c r="BC37" s="10"/>
      <c r="BD37" s="27" t="s">
        <v>330</v>
      </c>
      <c r="BE37" s="10"/>
      <c r="BF37" s="10"/>
      <c r="BG37" s="10"/>
      <c r="BH37" s="10"/>
    </row>
    <row r="38" spans="1:61" s="5" customFormat="1" ht="258.75" x14ac:dyDescent="0.2">
      <c r="A38" s="106" t="s">
        <v>62</v>
      </c>
      <c r="B38" s="108" t="s">
        <v>225</v>
      </c>
      <c r="C38" s="110">
        <v>44008</v>
      </c>
      <c r="D38" s="64">
        <v>856225491</v>
      </c>
      <c r="E38" s="23" t="s">
        <v>236</v>
      </c>
      <c r="F38" s="27" t="s">
        <v>226</v>
      </c>
      <c r="G38" s="29" t="s">
        <v>274</v>
      </c>
      <c r="H38" s="29" t="s">
        <v>275</v>
      </c>
      <c r="I38" s="29" t="s">
        <v>276</v>
      </c>
      <c r="J38" s="30" t="s">
        <v>72</v>
      </c>
      <c r="K38" s="94" t="s">
        <v>307</v>
      </c>
      <c r="L38" s="33">
        <v>607920098</v>
      </c>
      <c r="M38" s="33">
        <v>100000000</v>
      </c>
      <c r="N38" s="34">
        <v>44110</v>
      </c>
      <c r="O38" s="33">
        <v>50000000</v>
      </c>
      <c r="P38" s="34">
        <v>44152</v>
      </c>
      <c r="Q38" s="33">
        <v>36340601</v>
      </c>
      <c r="R38" s="34">
        <v>44160</v>
      </c>
      <c r="S38" s="34"/>
      <c r="T38" s="34"/>
      <c r="U38" s="85">
        <f>L38+M38+O38+Q38+S38</f>
        <v>794260699</v>
      </c>
      <c r="V38" s="10"/>
      <c r="W38" s="10"/>
      <c r="X38" s="34">
        <v>44046</v>
      </c>
      <c r="Y38" s="28"/>
      <c r="Z38" s="34">
        <v>44135</v>
      </c>
      <c r="AA38" s="10"/>
      <c r="AB38" s="10"/>
      <c r="AC38" s="30" t="s">
        <v>241</v>
      </c>
      <c r="AD38" s="34">
        <v>44110</v>
      </c>
      <c r="AE38" s="10"/>
      <c r="AF38" s="10"/>
      <c r="AG38" s="10"/>
      <c r="AH38" s="10"/>
      <c r="AI38" s="10"/>
      <c r="AJ38" s="10"/>
      <c r="AK38" s="10"/>
      <c r="AL38" s="28">
        <v>37920</v>
      </c>
      <c r="AM38" s="34">
        <v>44053</v>
      </c>
      <c r="AN38" s="10"/>
      <c r="AO38" s="10"/>
      <c r="AP38" s="10"/>
      <c r="AQ38" s="28">
        <v>37920</v>
      </c>
      <c r="AR38" s="34">
        <v>44112</v>
      </c>
      <c r="AS38" s="28">
        <v>37920</v>
      </c>
      <c r="AT38" s="34">
        <v>44112</v>
      </c>
      <c r="AU38" s="28">
        <v>37920</v>
      </c>
      <c r="AV38" s="34">
        <v>44112</v>
      </c>
      <c r="AW38" s="30" t="s">
        <v>83</v>
      </c>
      <c r="AX38" s="69">
        <v>1047487417</v>
      </c>
      <c r="AY38" s="31" t="s">
        <v>84</v>
      </c>
      <c r="AZ38" s="30" t="s">
        <v>85</v>
      </c>
      <c r="BA38" s="28" t="s">
        <v>341</v>
      </c>
      <c r="BB38" s="10"/>
      <c r="BC38" s="10"/>
      <c r="BD38" s="27" t="s">
        <v>330</v>
      </c>
      <c r="BE38" s="10"/>
      <c r="BF38" s="10"/>
      <c r="BG38" s="10"/>
      <c r="BH38" s="10"/>
    </row>
    <row r="39" spans="1:61" s="5" customFormat="1" ht="258.75" x14ac:dyDescent="0.2">
      <c r="A39" s="107"/>
      <c r="B39" s="109"/>
      <c r="C39" s="111"/>
      <c r="D39" s="64">
        <v>856225491</v>
      </c>
      <c r="E39" s="23" t="s">
        <v>236</v>
      </c>
      <c r="F39" s="27" t="s">
        <v>227</v>
      </c>
      <c r="G39" s="27" t="s">
        <v>288</v>
      </c>
      <c r="H39" s="29" t="s">
        <v>289</v>
      </c>
      <c r="I39" s="29" t="s">
        <v>290</v>
      </c>
      <c r="J39" s="30" t="s">
        <v>72</v>
      </c>
      <c r="K39" s="94" t="s">
        <v>308</v>
      </c>
      <c r="L39" s="33">
        <v>248305393</v>
      </c>
      <c r="M39" s="33">
        <v>50000000</v>
      </c>
      <c r="N39" s="34">
        <v>44119</v>
      </c>
      <c r="O39" s="33">
        <v>74152696</v>
      </c>
      <c r="P39" s="34">
        <v>44140</v>
      </c>
      <c r="Q39" s="10"/>
      <c r="R39" s="10"/>
      <c r="S39" s="10"/>
      <c r="T39" s="10"/>
      <c r="U39" s="85">
        <f>L39+M39+O39</f>
        <v>372458089</v>
      </c>
      <c r="V39" s="10"/>
      <c r="W39" s="10"/>
      <c r="X39" s="34">
        <v>44046</v>
      </c>
      <c r="Y39" s="10"/>
      <c r="Z39" s="34">
        <v>44135</v>
      </c>
      <c r="AA39" s="10"/>
      <c r="AB39" s="10"/>
      <c r="AC39" s="29" t="s">
        <v>241</v>
      </c>
      <c r="AD39" s="34">
        <v>44119</v>
      </c>
      <c r="AE39" s="10"/>
      <c r="AF39" s="10"/>
      <c r="AG39" s="10"/>
      <c r="AH39" s="10"/>
      <c r="AI39" s="10"/>
      <c r="AJ39" s="10"/>
      <c r="AK39" s="10"/>
      <c r="AL39" s="28">
        <v>38020</v>
      </c>
      <c r="AM39" s="34">
        <v>44053</v>
      </c>
      <c r="AN39" s="10"/>
      <c r="AO39" s="10"/>
      <c r="AP39" s="10"/>
      <c r="AQ39" s="28">
        <v>38020</v>
      </c>
      <c r="AR39" s="34">
        <v>44112</v>
      </c>
      <c r="AS39" s="28">
        <v>38020</v>
      </c>
      <c r="AT39" s="34">
        <v>44112</v>
      </c>
      <c r="AU39" s="10"/>
      <c r="AV39" s="10"/>
      <c r="AW39" s="30" t="s">
        <v>83</v>
      </c>
      <c r="AX39" s="69">
        <v>1047487417</v>
      </c>
      <c r="AY39" s="31" t="s">
        <v>84</v>
      </c>
      <c r="AZ39" s="30" t="s">
        <v>85</v>
      </c>
      <c r="BA39" s="28" t="s">
        <v>341</v>
      </c>
      <c r="BB39" s="10"/>
      <c r="BC39" s="10"/>
      <c r="BD39" s="27" t="s">
        <v>330</v>
      </c>
      <c r="BE39" s="10"/>
      <c r="BF39" s="10"/>
      <c r="BG39" s="10"/>
      <c r="BH39" s="10"/>
    </row>
    <row r="40" spans="1:61" s="5" customFormat="1" ht="236.25" x14ac:dyDescent="0.2">
      <c r="A40" s="23" t="s">
        <v>58</v>
      </c>
      <c r="B40" s="62" t="s">
        <v>228</v>
      </c>
      <c r="C40" s="63">
        <v>44048</v>
      </c>
      <c r="D40" s="64">
        <v>50000000</v>
      </c>
      <c r="E40" s="41" t="s">
        <v>237</v>
      </c>
      <c r="F40" s="27" t="s">
        <v>228</v>
      </c>
      <c r="G40" s="71">
        <v>70465079</v>
      </c>
      <c r="H40" s="29" t="s">
        <v>71</v>
      </c>
      <c r="I40" s="29" t="s">
        <v>70</v>
      </c>
      <c r="J40" s="30" t="s">
        <v>72</v>
      </c>
      <c r="K40" s="96" t="s">
        <v>309</v>
      </c>
      <c r="L40" s="33">
        <v>50000000</v>
      </c>
      <c r="M40" s="10"/>
      <c r="N40" s="10"/>
      <c r="O40" s="10"/>
      <c r="P40" s="10"/>
      <c r="Q40" s="10"/>
      <c r="R40" s="10"/>
      <c r="S40" s="10"/>
      <c r="T40" s="10"/>
      <c r="U40" s="33">
        <v>50000000</v>
      </c>
      <c r="V40" s="10"/>
      <c r="W40" s="10"/>
      <c r="X40" s="34">
        <v>44057</v>
      </c>
      <c r="Y40" s="10"/>
      <c r="Z40" s="34">
        <v>44079</v>
      </c>
      <c r="AA40" s="10"/>
      <c r="AB40" s="10"/>
      <c r="AC40" s="10"/>
      <c r="AD40" s="10"/>
      <c r="AE40" s="10"/>
      <c r="AF40" s="10"/>
      <c r="AG40" s="10"/>
      <c r="AH40" s="10"/>
      <c r="AI40" s="10"/>
      <c r="AJ40" s="10"/>
      <c r="AK40" s="10"/>
      <c r="AL40" s="28">
        <v>38520</v>
      </c>
      <c r="AM40" s="34">
        <v>44061</v>
      </c>
      <c r="AN40" s="10"/>
      <c r="AO40" s="10"/>
      <c r="AP40" s="10"/>
      <c r="AQ40" s="10"/>
      <c r="AR40" s="10"/>
      <c r="AS40" s="10"/>
      <c r="AT40" s="10"/>
      <c r="AU40" s="10"/>
      <c r="AV40" s="10"/>
      <c r="AW40" s="30" t="s">
        <v>369</v>
      </c>
      <c r="AX40" s="73" t="s">
        <v>391</v>
      </c>
      <c r="AY40" s="10"/>
      <c r="AZ40" s="30" t="s">
        <v>85</v>
      </c>
      <c r="BA40" s="30" t="s">
        <v>341</v>
      </c>
      <c r="BB40" s="10"/>
      <c r="BC40" s="10"/>
      <c r="BD40" s="27" t="s">
        <v>330</v>
      </c>
      <c r="BE40" s="10"/>
      <c r="BF40" s="10"/>
      <c r="BG40" s="10"/>
      <c r="BH40" s="10"/>
    </row>
    <row r="41" spans="1:61" s="5" customFormat="1" ht="303.75" x14ac:dyDescent="0.2">
      <c r="A41" s="106" t="s">
        <v>62</v>
      </c>
      <c r="B41" s="108" t="s">
        <v>227</v>
      </c>
      <c r="C41" s="110">
        <v>44046</v>
      </c>
      <c r="D41" s="64">
        <v>836777298</v>
      </c>
      <c r="E41" s="41" t="s">
        <v>237</v>
      </c>
      <c r="F41" s="27" t="s">
        <v>229</v>
      </c>
      <c r="G41" s="27" t="s">
        <v>291</v>
      </c>
      <c r="H41" s="29" t="s">
        <v>292</v>
      </c>
      <c r="I41" s="29" t="s">
        <v>293</v>
      </c>
      <c r="J41" s="30" t="s">
        <v>72</v>
      </c>
      <c r="K41" s="94" t="s">
        <v>310</v>
      </c>
      <c r="L41" s="33">
        <v>600411298</v>
      </c>
      <c r="M41" s="33">
        <v>175000000</v>
      </c>
      <c r="N41" s="34">
        <v>44168</v>
      </c>
      <c r="O41" s="10"/>
      <c r="P41" s="10"/>
      <c r="Q41" s="10"/>
      <c r="R41" s="10"/>
      <c r="S41" s="10"/>
      <c r="T41" s="10"/>
      <c r="U41" s="33">
        <f>L41+M41</f>
        <v>775411298</v>
      </c>
      <c r="V41" s="10"/>
      <c r="W41" s="33">
        <v>138274096</v>
      </c>
      <c r="X41" s="34">
        <v>44081</v>
      </c>
      <c r="Y41" s="28"/>
      <c r="Z41" s="34">
        <v>44185</v>
      </c>
      <c r="AA41" s="10"/>
      <c r="AB41" s="10"/>
      <c r="AC41" s="29" t="s">
        <v>345</v>
      </c>
      <c r="AD41" s="34">
        <v>44168</v>
      </c>
      <c r="AE41" s="10"/>
      <c r="AF41" s="10"/>
      <c r="AG41" s="10"/>
      <c r="AH41" s="10"/>
      <c r="AI41" s="10"/>
      <c r="AJ41" s="10"/>
      <c r="AK41" s="10"/>
      <c r="AL41" s="28">
        <v>42120</v>
      </c>
      <c r="AM41" s="34">
        <v>44082</v>
      </c>
      <c r="AN41" s="28">
        <v>220</v>
      </c>
      <c r="AO41" s="34">
        <v>44169</v>
      </c>
      <c r="AP41" s="10"/>
      <c r="AQ41" s="28"/>
      <c r="AR41" s="34"/>
      <c r="AS41" s="10"/>
      <c r="AT41" s="10"/>
      <c r="AU41" s="10"/>
      <c r="AV41" s="10"/>
      <c r="AW41" s="30" t="s">
        <v>83</v>
      </c>
      <c r="AX41" s="69">
        <v>1047487417</v>
      </c>
      <c r="AY41" s="31" t="s">
        <v>84</v>
      </c>
      <c r="AZ41" s="30" t="s">
        <v>85</v>
      </c>
      <c r="BA41" s="28" t="s">
        <v>341</v>
      </c>
      <c r="BB41" s="10"/>
      <c r="BC41" s="10"/>
      <c r="BD41" s="29" t="s">
        <v>393</v>
      </c>
      <c r="BE41" s="10"/>
      <c r="BF41" s="10"/>
      <c r="BG41" s="10"/>
      <c r="BH41" s="10"/>
    </row>
    <row r="42" spans="1:61" s="5" customFormat="1" ht="315" x14ac:dyDescent="0.2">
      <c r="A42" s="107"/>
      <c r="B42" s="109"/>
      <c r="C42" s="111"/>
      <c r="D42" s="64">
        <v>836777298</v>
      </c>
      <c r="E42" s="41" t="s">
        <v>237</v>
      </c>
      <c r="F42" s="27" t="s">
        <v>230</v>
      </c>
      <c r="G42" s="28" t="s">
        <v>100</v>
      </c>
      <c r="H42" s="29" t="s">
        <v>102</v>
      </c>
      <c r="I42" s="29" t="s">
        <v>101</v>
      </c>
      <c r="J42" s="30" t="s">
        <v>72</v>
      </c>
      <c r="K42" s="94" t="s">
        <v>311</v>
      </c>
      <c r="L42" s="33">
        <v>236366000</v>
      </c>
      <c r="M42" s="33">
        <v>11000000</v>
      </c>
      <c r="N42" s="34">
        <v>44118</v>
      </c>
      <c r="O42" s="33">
        <v>14000000</v>
      </c>
      <c r="P42" s="34">
        <v>44147</v>
      </c>
      <c r="Q42" s="33">
        <v>30000000</v>
      </c>
      <c r="R42" s="34">
        <v>44168</v>
      </c>
      <c r="S42" s="33">
        <v>63182500</v>
      </c>
      <c r="T42" s="34">
        <v>44174</v>
      </c>
      <c r="U42" s="85">
        <f>L42+M42+O42+Q42+S42</f>
        <v>354548500</v>
      </c>
      <c r="V42" s="10"/>
      <c r="W42" s="33">
        <v>6500000</v>
      </c>
      <c r="X42" s="34">
        <v>44081</v>
      </c>
      <c r="Y42" s="10"/>
      <c r="Z42" s="34">
        <v>44185</v>
      </c>
      <c r="AA42" s="10"/>
      <c r="AB42" s="10"/>
      <c r="AC42" s="29" t="s">
        <v>345</v>
      </c>
      <c r="AD42" s="34">
        <v>44174</v>
      </c>
      <c r="AE42" s="10"/>
      <c r="AF42" s="10"/>
      <c r="AG42" s="10"/>
      <c r="AH42" s="10"/>
      <c r="AI42" s="10"/>
      <c r="AJ42" s="10"/>
      <c r="AK42" s="10"/>
      <c r="AL42" s="28" t="s">
        <v>372</v>
      </c>
      <c r="AM42" s="34">
        <v>44082</v>
      </c>
      <c r="AN42" s="10"/>
      <c r="AO42" s="10"/>
      <c r="AP42" s="10"/>
      <c r="AQ42" s="28">
        <v>42320</v>
      </c>
      <c r="AR42" s="34">
        <v>44052</v>
      </c>
      <c r="AS42" s="28">
        <v>42320</v>
      </c>
      <c r="AT42" s="34">
        <v>44052</v>
      </c>
      <c r="AU42" s="28">
        <v>42320</v>
      </c>
      <c r="AV42" s="34">
        <v>44052</v>
      </c>
      <c r="AW42" s="30" t="s">
        <v>373</v>
      </c>
      <c r="AX42" s="98">
        <v>45489973</v>
      </c>
      <c r="AY42" s="31" t="s">
        <v>344</v>
      </c>
      <c r="AZ42" s="30" t="s">
        <v>85</v>
      </c>
      <c r="BA42" s="28" t="s">
        <v>86</v>
      </c>
      <c r="BB42" s="30" t="s">
        <v>320</v>
      </c>
      <c r="BC42" s="10"/>
      <c r="BD42" s="29" t="s">
        <v>393</v>
      </c>
      <c r="BE42" s="10"/>
      <c r="BF42" s="10"/>
      <c r="BG42" s="10"/>
      <c r="BH42" s="10"/>
    </row>
    <row r="43" spans="1:61" s="5" customFormat="1" ht="303.75" x14ac:dyDescent="0.2">
      <c r="A43" s="23" t="s">
        <v>62</v>
      </c>
      <c r="B43" s="62" t="s">
        <v>229</v>
      </c>
      <c r="C43" s="63">
        <v>44063</v>
      </c>
      <c r="D43" s="64">
        <v>518981669</v>
      </c>
      <c r="E43" s="23" t="s">
        <v>235</v>
      </c>
      <c r="F43" s="27" t="s">
        <v>231</v>
      </c>
      <c r="G43" s="71">
        <v>70465079</v>
      </c>
      <c r="H43" s="29" t="s">
        <v>71</v>
      </c>
      <c r="I43" s="29" t="s">
        <v>70</v>
      </c>
      <c r="J43" s="30" t="s">
        <v>72</v>
      </c>
      <c r="K43" s="94" t="s">
        <v>312</v>
      </c>
      <c r="L43" s="33">
        <v>518981669</v>
      </c>
      <c r="M43" s="43">
        <v>52800000</v>
      </c>
      <c r="N43" s="34">
        <v>44160</v>
      </c>
      <c r="O43" s="33">
        <v>196690735</v>
      </c>
      <c r="P43" s="34">
        <v>44179</v>
      </c>
      <c r="Q43" s="10"/>
      <c r="R43" s="10"/>
      <c r="S43" s="10"/>
      <c r="T43" s="10"/>
      <c r="U43" s="33">
        <f>L43+M43+O43+Q43+S43</f>
        <v>768472404</v>
      </c>
      <c r="V43" s="10"/>
      <c r="W43" s="10"/>
      <c r="X43" s="34">
        <v>44092</v>
      </c>
      <c r="Y43" s="10"/>
      <c r="Z43" s="34">
        <v>44171</v>
      </c>
      <c r="AA43" s="10"/>
      <c r="AB43" s="10"/>
      <c r="AC43" s="30" t="s">
        <v>321</v>
      </c>
      <c r="AD43" s="34">
        <v>44160</v>
      </c>
      <c r="AE43" s="10"/>
      <c r="AF43" s="29" t="s">
        <v>345</v>
      </c>
      <c r="AG43" s="34">
        <v>44179</v>
      </c>
      <c r="AH43" s="10"/>
      <c r="AI43" s="10"/>
      <c r="AJ43" s="10"/>
      <c r="AK43" s="10"/>
      <c r="AL43" s="30" t="s">
        <v>374</v>
      </c>
      <c r="AM43" s="34">
        <v>44096</v>
      </c>
      <c r="AN43" s="10"/>
      <c r="AO43" s="10"/>
      <c r="AP43" s="10"/>
      <c r="AQ43" s="28" t="s">
        <v>377</v>
      </c>
      <c r="AR43" s="34">
        <v>44096</v>
      </c>
      <c r="AS43" s="10"/>
      <c r="AT43" s="10"/>
      <c r="AU43" s="10"/>
      <c r="AV43" s="10"/>
      <c r="AW43" s="30" t="s">
        <v>375</v>
      </c>
      <c r="AX43" s="99">
        <v>10934274</v>
      </c>
      <c r="AY43" s="31" t="s">
        <v>376</v>
      </c>
      <c r="AZ43" s="30" t="s">
        <v>85</v>
      </c>
      <c r="BA43" s="28" t="s">
        <v>86</v>
      </c>
      <c r="BB43" s="30" t="s">
        <v>378</v>
      </c>
      <c r="BC43" s="10"/>
      <c r="BD43" s="29" t="s">
        <v>393</v>
      </c>
      <c r="BE43" s="10"/>
      <c r="BF43" s="10"/>
      <c r="BG43" s="10"/>
      <c r="BH43" s="10"/>
    </row>
    <row r="44" spans="1:61" s="5" customFormat="1" ht="247.5" x14ac:dyDescent="0.2">
      <c r="A44" s="106" t="s">
        <v>62</v>
      </c>
      <c r="B44" s="108" t="s">
        <v>230</v>
      </c>
      <c r="C44" s="110">
        <v>44068</v>
      </c>
      <c r="D44" s="64">
        <v>157884000</v>
      </c>
      <c r="E44" s="23" t="s">
        <v>235</v>
      </c>
      <c r="F44" s="27" t="s">
        <v>232</v>
      </c>
      <c r="G44" s="29" t="s">
        <v>294</v>
      </c>
      <c r="H44" s="29" t="s">
        <v>295</v>
      </c>
      <c r="I44" s="29" t="s">
        <v>296</v>
      </c>
      <c r="J44" s="30" t="s">
        <v>72</v>
      </c>
      <c r="K44" s="96" t="s">
        <v>313</v>
      </c>
      <c r="L44" s="33">
        <v>63000000</v>
      </c>
      <c r="M44" s="33">
        <v>31500000</v>
      </c>
      <c r="N44" s="34">
        <v>44169</v>
      </c>
      <c r="O44" s="10"/>
      <c r="P44" s="10"/>
      <c r="Q44" s="10"/>
      <c r="R44" s="10"/>
      <c r="S44" s="10"/>
      <c r="T44" s="10"/>
      <c r="U44" s="33">
        <f>L44+M44</f>
        <v>94500000</v>
      </c>
      <c r="V44" s="10"/>
      <c r="W44" s="10"/>
      <c r="X44" s="34">
        <v>44105</v>
      </c>
      <c r="Y44" s="10"/>
      <c r="Z44" s="34">
        <v>44188</v>
      </c>
      <c r="AA44" s="10"/>
      <c r="AB44" s="10"/>
      <c r="AC44" s="29" t="s">
        <v>345</v>
      </c>
      <c r="AD44" s="34">
        <v>44169</v>
      </c>
      <c r="AE44" s="10"/>
      <c r="AF44" s="10"/>
      <c r="AG44" s="10"/>
      <c r="AH44" s="10"/>
      <c r="AI44" s="10"/>
      <c r="AJ44" s="10"/>
      <c r="AK44" s="10"/>
      <c r="AL44" s="28">
        <v>47020</v>
      </c>
      <c r="AM44" s="34">
        <v>44106</v>
      </c>
      <c r="AN44" s="28">
        <v>620</v>
      </c>
      <c r="AO44" s="34">
        <v>44175</v>
      </c>
      <c r="AP44" s="10"/>
      <c r="AQ44" s="10"/>
      <c r="AR44" s="10"/>
      <c r="AS44" s="10"/>
      <c r="AT44" s="10"/>
      <c r="AU44" s="10"/>
      <c r="AV44" s="10"/>
      <c r="AW44" s="30" t="s">
        <v>83</v>
      </c>
      <c r="AX44" s="69">
        <v>1047487417</v>
      </c>
      <c r="AY44" s="31" t="s">
        <v>84</v>
      </c>
      <c r="AZ44" s="30" t="s">
        <v>85</v>
      </c>
      <c r="BA44" s="28" t="s">
        <v>86</v>
      </c>
      <c r="BB44" s="10"/>
      <c r="BC44" s="10"/>
      <c r="BD44" s="29" t="s">
        <v>394</v>
      </c>
      <c r="BE44" s="10"/>
      <c r="BF44" s="10"/>
      <c r="BG44" s="10"/>
      <c r="BH44" s="10"/>
    </row>
    <row r="45" spans="1:61" s="5" customFormat="1" ht="247.5" x14ac:dyDescent="0.2">
      <c r="A45" s="107"/>
      <c r="B45" s="109"/>
      <c r="C45" s="111"/>
      <c r="D45" s="64">
        <v>157884000</v>
      </c>
      <c r="E45" s="23" t="s">
        <v>235</v>
      </c>
      <c r="F45" s="27" t="s">
        <v>233</v>
      </c>
      <c r="G45" s="28" t="s">
        <v>100</v>
      </c>
      <c r="H45" s="29" t="s">
        <v>102</v>
      </c>
      <c r="I45" s="29" t="s">
        <v>101</v>
      </c>
      <c r="J45" s="30" t="s">
        <v>72</v>
      </c>
      <c r="K45" s="94" t="s">
        <v>314</v>
      </c>
      <c r="L45" s="33">
        <v>94884000</v>
      </c>
      <c r="M45" s="33">
        <v>47000000</v>
      </c>
      <c r="N45" s="34">
        <v>44174</v>
      </c>
      <c r="O45" s="10"/>
      <c r="P45" s="10"/>
      <c r="Q45" s="10"/>
      <c r="R45" s="10"/>
      <c r="S45" s="10"/>
      <c r="T45" s="10"/>
      <c r="U45" s="33">
        <f>L45+M45</f>
        <v>141884000</v>
      </c>
      <c r="V45" s="10"/>
      <c r="W45" s="10"/>
      <c r="X45" s="34">
        <v>44105</v>
      </c>
      <c r="Y45" s="10"/>
      <c r="Z45" s="34">
        <v>44188</v>
      </c>
      <c r="AA45" s="10"/>
      <c r="AB45" s="10"/>
      <c r="AC45" s="29" t="s">
        <v>345</v>
      </c>
      <c r="AD45" s="34">
        <v>44174</v>
      </c>
      <c r="AE45" s="10"/>
      <c r="AF45" s="10"/>
      <c r="AG45" s="10"/>
      <c r="AH45" s="10"/>
      <c r="AI45" s="10"/>
      <c r="AJ45" s="10"/>
      <c r="AK45" s="10"/>
      <c r="AL45" s="28">
        <v>47120</v>
      </c>
      <c r="AM45" s="34">
        <v>44106</v>
      </c>
      <c r="AN45" s="28">
        <v>720</v>
      </c>
      <c r="AO45" s="34">
        <v>44175</v>
      </c>
      <c r="AP45" s="10"/>
      <c r="AQ45" s="10"/>
      <c r="AR45" s="10"/>
      <c r="AS45" s="10"/>
      <c r="AT45" s="10"/>
      <c r="AU45" s="10"/>
      <c r="AV45" s="10"/>
      <c r="AW45" s="30" t="s">
        <v>362</v>
      </c>
      <c r="AX45" s="89">
        <v>1103111078</v>
      </c>
      <c r="AY45" s="10"/>
      <c r="AZ45" s="30" t="s">
        <v>85</v>
      </c>
      <c r="BA45" s="30" t="s">
        <v>86</v>
      </c>
      <c r="BB45" s="10"/>
      <c r="BC45" s="10"/>
      <c r="BD45" s="29" t="s">
        <v>394</v>
      </c>
      <c r="BE45" s="10"/>
      <c r="BF45" s="10"/>
      <c r="BG45" s="10"/>
      <c r="BH45" s="10"/>
    </row>
    <row r="46" spans="1:61" s="5" customFormat="1" ht="180" x14ac:dyDescent="0.2">
      <c r="A46" s="30" t="s">
        <v>58</v>
      </c>
      <c r="B46" s="28" t="s">
        <v>232</v>
      </c>
      <c r="C46" s="34">
        <v>44110</v>
      </c>
      <c r="D46" s="33">
        <v>29200000</v>
      </c>
      <c r="E46" s="100" t="s">
        <v>260</v>
      </c>
      <c r="F46" s="27" t="s">
        <v>255</v>
      </c>
      <c r="G46" s="29" t="s">
        <v>297</v>
      </c>
      <c r="H46" s="29" t="s">
        <v>298</v>
      </c>
      <c r="I46" s="29" t="s">
        <v>298</v>
      </c>
      <c r="J46" s="30" t="s">
        <v>72</v>
      </c>
      <c r="K46" s="94" t="s">
        <v>315</v>
      </c>
      <c r="L46" s="33">
        <v>29200000</v>
      </c>
      <c r="M46" s="33">
        <v>14600000</v>
      </c>
      <c r="N46" s="34">
        <v>44174</v>
      </c>
      <c r="O46" s="10"/>
      <c r="P46" s="10"/>
      <c r="Q46" s="10"/>
      <c r="R46" s="10"/>
      <c r="S46" s="10"/>
      <c r="T46" s="10"/>
      <c r="U46" s="33">
        <f>L46+M46</f>
        <v>43800000</v>
      </c>
      <c r="V46" s="10"/>
      <c r="W46" s="10"/>
      <c r="X46" s="34">
        <v>44119</v>
      </c>
      <c r="Y46" s="10"/>
      <c r="Z46" s="34">
        <v>44191</v>
      </c>
      <c r="AA46" s="10"/>
      <c r="AB46" s="10"/>
      <c r="AC46" s="29" t="s">
        <v>345</v>
      </c>
      <c r="AD46" s="34">
        <v>44174</v>
      </c>
      <c r="AE46" s="10"/>
      <c r="AF46" s="10"/>
      <c r="AG46" s="10"/>
      <c r="AH46" s="10"/>
      <c r="AI46" s="10"/>
      <c r="AJ46" s="10"/>
      <c r="AK46" s="10"/>
      <c r="AL46" s="28">
        <v>48420</v>
      </c>
      <c r="AM46" s="34">
        <v>44120</v>
      </c>
      <c r="AN46" s="28">
        <v>520</v>
      </c>
      <c r="AO46" s="34">
        <v>44175</v>
      </c>
      <c r="AP46" s="10"/>
      <c r="AQ46" s="10"/>
      <c r="AR46" s="10"/>
      <c r="AS46" s="10"/>
      <c r="AT46" s="10"/>
      <c r="AU46" s="10"/>
      <c r="AV46" s="10"/>
      <c r="AW46" s="30" t="s">
        <v>368</v>
      </c>
      <c r="AX46" s="89">
        <v>45754907</v>
      </c>
      <c r="AY46" s="10"/>
      <c r="AZ46" s="30" t="s">
        <v>85</v>
      </c>
      <c r="BA46" s="30" t="s">
        <v>86</v>
      </c>
      <c r="BB46" s="30" t="s">
        <v>322</v>
      </c>
      <c r="BC46" s="10"/>
      <c r="BD46" s="29" t="s">
        <v>395</v>
      </c>
      <c r="BE46" s="10"/>
      <c r="BF46" s="10"/>
      <c r="BG46" s="10"/>
      <c r="BH46" s="10"/>
    </row>
    <row r="47" spans="1:61" s="5" customFormat="1" ht="180" x14ac:dyDescent="0.2">
      <c r="A47" s="104" t="s">
        <v>62</v>
      </c>
      <c r="B47" s="104" t="s">
        <v>233</v>
      </c>
      <c r="C47" s="115">
        <v>44111</v>
      </c>
      <c r="D47" s="116">
        <v>62600000</v>
      </c>
      <c r="E47" s="102" t="s">
        <v>260</v>
      </c>
      <c r="F47" s="27" t="s">
        <v>256</v>
      </c>
      <c r="G47" s="28" t="s">
        <v>100</v>
      </c>
      <c r="H47" s="29" t="s">
        <v>102</v>
      </c>
      <c r="I47" s="29" t="s">
        <v>101</v>
      </c>
      <c r="J47" s="30" t="s">
        <v>72</v>
      </c>
      <c r="K47" s="38" t="s">
        <v>316</v>
      </c>
      <c r="L47" s="33">
        <v>38000000</v>
      </c>
      <c r="M47" s="33">
        <v>12000000</v>
      </c>
      <c r="N47" s="34">
        <v>44161</v>
      </c>
      <c r="O47" s="33">
        <v>7000000</v>
      </c>
      <c r="P47" s="34">
        <v>44175</v>
      </c>
      <c r="Q47" s="10"/>
      <c r="R47" s="10"/>
      <c r="S47" s="10"/>
      <c r="T47" s="10"/>
      <c r="U47" s="33">
        <f>L47+M47+O47</f>
        <v>57000000</v>
      </c>
      <c r="V47" s="10"/>
      <c r="W47" s="10"/>
      <c r="X47" s="34">
        <v>44141</v>
      </c>
      <c r="Y47" s="10"/>
      <c r="Z47" s="42">
        <v>44190</v>
      </c>
      <c r="AA47" s="10"/>
      <c r="AB47" s="10"/>
      <c r="AC47" s="29" t="s">
        <v>345</v>
      </c>
      <c r="AD47" s="34">
        <v>44175</v>
      </c>
      <c r="AE47" s="10"/>
      <c r="AF47" s="10"/>
      <c r="AG47" s="10"/>
      <c r="AH47" s="10"/>
      <c r="AI47" s="10"/>
      <c r="AJ47" s="10"/>
      <c r="AK47" s="10"/>
      <c r="AL47" s="28">
        <v>51820</v>
      </c>
      <c r="AM47" s="34">
        <v>44144</v>
      </c>
      <c r="AN47" s="28">
        <v>1420</v>
      </c>
      <c r="AO47" s="34">
        <v>44180</v>
      </c>
      <c r="AP47" s="10"/>
      <c r="AQ47" s="10"/>
      <c r="AR47" s="10"/>
      <c r="AS47" s="10"/>
      <c r="AT47" s="10"/>
      <c r="AU47" s="10"/>
      <c r="AV47" s="10"/>
      <c r="AW47" s="30" t="s">
        <v>367</v>
      </c>
      <c r="AX47" s="10"/>
      <c r="AY47" s="10"/>
      <c r="AZ47" s="30" t="s">
        <v>85</v>
      </c>
      <c r="BA47" s="30" t="s">
        <v>86</v>
      </c>
      <c r="BB47" s="10"/>
      <c r="BC47" s="10"/>
      <c r="BD47" s="29" t="s">
        <v>395</v>
      </c>
      <c r="BE47" s="10"/>
      <c r="BF47" s="10"/>
      <c r="BG47" s="10"/>
      <c r="BH47" s="10"/>
    </row>
    <row r="48" spans="1:61" s="5" customFormat="1" ht="180" x14ac:dyDescent="0.2">
      <c r="A48" s="105"/>
      <c r="B48" s="105"/>
      <c r="C48" s="105"/>
      <c r="D48" s="117"/>
      <c r="E48" s="103"/>
      <c r="F48" s="27" t="s">
        <v>257</v>
      </c>
      <c r="G48" s="27" t="s">
        <v>299</v>
      </c>
      <c r="H48" s="29" t="s">
        <v>300</v>
      </c>
      <c r="I48" s="29" t="s">
        <v>301</v>
      </c>
      <c r="J48" s="30" t="s">
        <v>72</v>
      </c>
      <c r="K48" s="38" t="s">
        <v>316</v>
      </c>
      <c r="L48" s="33">
        <v>24600000</v>
      </c>
      <c r="M48" s="10"/>
      <c r="N48" s="10"/>
      <c r="O48" s="10"/>
      <c r="P48" s="10"/>
      <c r="Q48" s="10"/>
      <c r="R48" s="10"/>
      <c r="S48" s="10"/>
      <c r="T48" s="10"/>
      <c r="U48" s="43">
        <v>24600000</v>
      </c>
      <c r="V48" s="10"/>
      <c r="W48" s="10"/>
      <c r="X48" s="34">
        <v>44141</v>
      </c>
      <c r="Y48" s="10"/>
      <c r="Z48" s="42">
        <v>44190</v>
      </c>
      <c r="AA48" s="10"/>
      <c r="AB48" s="10"/>
      <c r="AC48" s="10"/>
      <c r="AD48" s="10"/>
      <c r="AE48" s="10"/>
      <c r="AF48" s="10"/>
      <c r="AG48" s="10"/>
      <c r="AH48" s="10"/>
      <c r="AI48" s="10"/>
      <c r="AJ48" s="10"/>
      <c r="AK48" s="10"/>
      <c r="AL48" s="28">
        <v>51920</v>
      </c>
      <c r="AM48" s="34">
        <v>44144</v>
      </c>
      <c r="AN48" s="10"/>
      <c r="AO48" s="10"/>
      <c r="AP48" s="10"/>
      <c r="AQ48" s="10"/>
      <c r="AR48" s="10"/>
      <c r="AS48" s="10"/>
      <c r="AT48" s="10"/>
      <c r="AU48" s="10"/>
      <c r="AV48" s="10"/>
      <c r="AW48" s="30" t="s">
        <v>373</v>
      </c>
      <c r="AX48" s="69">
        <v>45489973</v>
      </c>
      <c r="AY48" s="31" t="s">
        <v>344</v>
      </c>
      <c r="AZ48" s="30" t="s">
        <v>85</v>
      </c>
      <c r="BA48" s="30" t="s">
        <v>86</v>
      </c>
      <c r="BB48" s="10"/>
      <c r="BC48" s="10"/>
      <c r="BD48" s="27" t="s">
        <v>330</v>
      </c>
      <c r="BE48" s="10"/>
      <c r="BF48" s="10"/>
      <c r="BG48" s="10"/>
      <c r="BH48" s="10"/>
    </row>
    <row r="49" spans="1:60" s="5" customFormat="1" ht="180" x14ac:dyDescent="0.2">
      <c r="A49" s="30" t="s">
        <v>58</v>
      </c>
      <c r="B49" s="28" t="s">
        <v>255</v>
      </c>
      <c r="C49" s="34">
        <v>44132</v>
      </c>
      <c r="D49" s="33">
        <v>13000000</v>
      </c>
      <c r="E49" s="30" t="s">
        <v>261</v>
      </c>
      <c r="F49" s="27" t="s">
        <v>258</v>
      </c>
      <c r="G49" s="27" t="s">
        <v>107</v>
      </c>
      <c r="H49" s="29" t="s">
        <v>302</v>
      </c>
      <c r="I49" s="29" t="s">
        <v>109</v>
      </c>
      <c r="J49" s="30" t="s">
        <v>72</v>
      </c>
      <c r="K49" s="49" t="s">
        <v>317</v>
      </c>
      <c r="L49" s="33">
        <v>13000000</v>
      </c>
      <c r="M49" s="33">
        <v>5493300</v>
      </c>
      <c r="N49" s="34">
        <v>44174</v>
      </c>
      <c r="O49" s="10"/>
      <c r="P49" s="10"/>
      <c r="Q49" s="10"/>
      <c r="R49" s="10"/>
      <c r="S49" s="10"/>
      <c r="T49" s="10"/>
      <c r="U49" s="33">
        <f>L49+M49</f>
        <v>18493300</v>
      </c>
      <c r="V49" s="28"/>
      <c r="W49" s="28"/>
      <c r="X49" s="34">
        <v>44141</v>
      </c>
      <c r="Y49" s="28"/>
      <c r="Z49" s="34">
        <v>44191</v>
      </c>
      <c r="AA49" s="10"/>
      <c r="AB49" s="10"/>
      <c r="AC49" s="29" t="s">
        <v>345</v>
      </c>
      <c r="AD49" s="34">
        <v>44174</v>
      </c>
      <c r="AE49" s="10"/>
      <c r="AF49" s="10"/>
      <c r="AG49" s="10"/>
      <c r="AH49" s="10"/>
      <c r="AI49" s="10"/>
      <c r="AJ49" s="10"/>
      <c r="AK49" s="10"/>
      <c r="AL49" s="28">
        <v>52020</v>
      </c>
      <c r="AM49" s="34">
        <v>44144</v>
      </c>
      <c r="AN49" s="28">
        <v>920</v>
      </c>
      <c r="AO49" s="34">
        <v>44176</v>
      </c>
      <c r="AP49" s="10"/>
      <c r="AQ49" s="10"/>
      <c r="AR49" s="10"/>
      <c r="AS49" s="10"/>
      <c r="AT49" s="10"/>
      <c r="AU49" s="10"/>
      <c r="AV49" s="10"/>
      <c r="AW49" s="30" t="s">
        <v>119</v>
      </c>
      <c r="AX49" s="73">
        <v>19895233</v>
      </c>
      <c r="AY49" s="31" t="s">
        <v>379</v>
      </c>
      <c r="AZ49" s="30" t="s">
        <v>85</v>
      </c>
      <c r="BA49" s="28" t="s">
        <v>341</v>
      </c>
      <c r="BB49" s="10"/>
      <c r="BC49" s="10"/>
      <c r="BD49" s="29" t="s">
        <v>395</v>
      </c>
      <c r="BE49" s="10"/>
      <c r="BF49" s="10"/>
      <c r="BG49" s="10"/>
      <c r="BH49" s="10"/>
    </row>
    <row r="50" spans="1:60" s="5" customFormat="1" ht="45" customHeight="1" x14ac:dyDescent="0.2">
      <c r="A50" s="106" t="s">
        <v>62</v>
      </c>
      <c r="B50" s="108" t="s">
        <v>256</v>
      </c>
      <c r="C50" s="110">
        <v>44133</v>
      </c>
      <c r="D50" s="112">
        <v>411000000</v>
      </c>
      <c r="E50" s="106" t="s">
        <v>380</v>
      </c>
      <c r="F50" s="27" t="s">
        <v>381</v>
      </c>
      <c r="G50" s="27" t="s">
        <v>274</v>
      </c>
      <c r="H50" s="29" t="s">
        <v>383</v>
      </c>
      <c r="I50" s="29" t="s">
        <v>276</v>
      </c>
      <c r="J50" s="23" t="s">
        <v>72</v>
      </c>
      <c r="K50" s="101" t="s">
        <v>384</v>
      </c>
      <c r="L50" s="33">
        <v>271500000</v>
      </c>
      <c r="M50" s="33">
        <v>135750000</v>
      </c>
      <c r="N50" s="34">
        <v>44180</v>
      </c>
      <c r="O50" s="10"/>
      <c r="P50" s="10"/>
      <c r="Q50" s="10"/>
      <c r="R50" s="10"/>
      <c r="S50" s="10"/>
      <c r="T50" s="10"/>
      <c r="U50" s="33">
        <f>L50+M50+O50+Q50+S50</f>
        <v>407250000</v>
      </c>
      <c r="V50" s="10"/>
      <c r="W50" s="10"/>
      <c r="X50" s="34">
        <v>44162</v>
      </c>
      <c r="Y50" s="10"/>
      <c r="Z50" s="34">
        <v>44191</v>
      </c>
      <c r="AA50" s="10"/>
      <c r="AB50" s="10"/>
      <c r="AC50" s="29" t="s">
        <v>345</v>
      </c>
      <c r="AD50" s="34">
        <v>44180</v>
      </c>
      <c r="AE50" s="10"/>
      <c r="AF50" s="10"/>
      <c r="AG50" s="10"/>
      <c r="AH50" s="10"/>
      <c r="AI50" s="10"/>
      <c r="AJ50" s="10"/>
      <c r="AK50" s="10"/>
      <c r="AL50" s="28">
        <v>56820</v>
      </c>
      <c r="AM50" s="34">
        <v>44165</v>
      </c>
      <c r="AN50" s="28">
        <v>1320</v>
      </c>
      <c r="AO50" s="34">
        <v>44180</v>
      </c>
      <c r="AP50" s="10"/>
      <c r="AQ50" s="10"/>
      <c r="AR50" s="10"/>
      <c r="AS50" s="10"/>
      <c r="AT50" s="10"/>
      <c r="AU50" s="10"/>
      <c r="AV50" s="10"/>
      <c r="AW50" s="30" t="s">
        <v>83</v>
      </c>
      <c r="AX50" s="69">
        <v>1047487417</v>
      </c>
      <c r="AY50" s="31" t="s">
        <v>84</v>
      </c>
      <c r="AZ50" s="30" t="s">
        <v>85</v>
      </c>
      <c r="BA50" s="28" t="s">
        <v>86</v>
      </c>
      <c r="BB50" s="10"/>
      <c r="BC50" s="10"/>
      <c r="BD50" s="29" t="s">
        <v>395</v>
      </c>
      <c r="BE50" s="10"/>
      <c r="BF50" s="10"/>
      <c r="BG50" s="10"/>
      <c r="BH50" s="10"/>
    </row>
    <row r="51" spans="1:60" s="5" customFormat="1" ht="213.75" x14ac:dyDescent="0.2">
      <c r="A51" s="107"/>
      <c r="B51" s="109"/>
      <c r="C51" s="111"/>
      <c r="D51" s="113"/>
      <c r="E51" s="107"/>
      <c r="F51" s="27" t="s">
        <v>382</v>
      </c>
      <c r="G51" s="27" t="s">
        <v>288</v>
      </c>
      <c r="H51" s="29" t="s">
        <v>289</v>
      </c>
      <c r="I51" s="29" t="s">
        <v>290</v>
      </c>
      <c r="J51" s="23" t="s">
        <v>72</v>
      </c>
      <c r="K51" s="101" t="s">
        <v>384</v>
      </c>
      <c r="L51" s="33">
        <v>139500000</v>
      </c>
      <c r="M51" s="33">
        <v>69750000</v>
      </c>
      <c r="N51" s="34">
        <v>44183</v>
      </c>
      <c r="O51" s="10"/>
      <c r="P51" s="10"/>
      <c r="Q51" s="10"/>
      <c r="R51" s="10"/>
      <c r="S51" s="10"/>
      <c r="T51" s="10"/>
      <c r="U51" s="33">
        <f>L51+M51+O51+Q51+S51</f>
        <v>209250000</v>
      </c>
      <c r="V51" s="10"/>
      <c r="W51" s="10"/>
      <c r="X51" s="34">
        <v>44162</v>
      </c>
      <c r="Y51" s="10"/>
      <c r="Z51" s="34">
        <v>44191</v>
      </c>
      <c r="AA51" s="10"/>
      <c r="AB51" s="10"/>
      <c r="AC51" s="29" t="s">
        <v>345</v>
      </c>
      <c r="AD51" s="34">
        <v>44183</v>
      </c>
      <c r="AE51" s="10"/>
      <c r="AF51" s="10"/>
      <c r="AG51" s="10"/>
      <c r="AH51" s="10"/>
      <c r="AI51" s="10"/>
      <c r="AJ51" s="10"/>
      <c r="AK51" s="10"/>
      <c r="AL51" s="28">
        <v>56920</v>
      </c>
      <c r="AM51" s="34">
        <v>44165</v>
      </c>
      <c r="AN51" s="28">
        <v>1720</v>
      </c>
      <c r="AO51" s="34">
        <v>44183</v>
      </c>
      <c r="AP51" s="10"/>
      <c r="AQ51" s="10"/>
      <c r="AR51" s="10"/>
      <c r="AS51" s="10"/>
      <c r="AT51" s="10"/>
      <c r="AU51" s="10"/>
      <c r="AV51" s="10"/>
      <c r="AW51" s="30" t="s">
        <v>83</v>
      </c>
      <c r="AX51" s="69">
        <v>1047487417</v>
      </c>
      <c r="AY51" s="31" t="s">
        <v>84</v>
      </c>
      <c r="AZ51" s="30" t="s">
        <v>85</v>
      </c>
      <c r="BA51" s="28" t="s">
        <v>86</v>
      </c>
      <c r="BB51" s="10"/>
      <c r="BC51" s="10"/>
      <c r="BD51" s="29" t="s">
        <v>395</v>
      </c>
      <c r="BE51" s="10"/>
      <c r="BF51" s="10"/>
      <c r="BG51" s="10"/>
      <c r="BH51" s="10"/>
    </row>
    <row r="52" spans="1:60" s="5" customFormat="1" ht="11.25" x14ac:dyDescent="0.2"/>
    <row r="53" spans="1:60" s="5" customFormat="1" ht="11.25" x14ac:dyDescent="0.2"/>
    <row r="57" spans="1:60" x14ac:dyDescent="0.25">
      <c r="Q57" s="16"/>
    </row>
  </sheetData>
  <autoFilter ref="A1:BH51"/>
  <mergeCells count="38">
    <mergeCell ref="D50:D51"/>
    <mergeCell ref="E50:E51"/>
    <mergeCell ref="A50:A51"/>
    <mergeCell ref="B50:B51"/>
    <mergeCell ref="C50:C51"/>
    <mergeCell ref="C47:C48"/>
    <mergeCell ref="D47:D48"/>
    <mergeCell ref="E47:E48"/>
    <mergeCell ref="B21:B22"/>
    <mergeCell ref="C44:C45"/>
    <mergeCell ref="C41:C42"/>
    <mergeCell ref="C38:C39"/>
    <mergeCell ref="C35:C36"/>
    <mergeCell ref="C31:C32"/>
    <mergeCell ref="C28:C29"/>
    <mergeCell ref="C25:C27"/>
    <mergeCell ref="C21:C22"/>
    <mergeCell ref="B38:B39"/>
    <mergeCell ref="B35:B36"/>
    <mergeCell ref="B31:B32"/>
    <mergeCell ref="B28:B29"/>
    <mergeCell ref="B25:B27"/>
    <mergeCell ref="B47:B48"/>
    <mergeCell ref="B44:B45"/>
    <mergeCell ref="B41:B42"/>
    <mergeCell ref="A31:A32"/>
    <mergeCell ref="A28:A29"/>
    <mergeCell ref="E14:E15"/>
    <mergeCell ref="A14:A15"/>
    <mergeCell ref="B14:B15"/>
    <mergeCell ref="C14:C15"/>
    <mergeCell ref="D14:D15"/>
    <mergeCell ref="A21:A22"/>
    <mergeCell ref="A47:A48"/>
    <mergeCell ref="A44:A45"/>
    <mergeCell ref="A41:A42"/>
    <mergeCell ref="A38:A39"/>
    <mergeCell ref="A35:A36"/>
  </mergeCells>
  <hyperlinks>
    <hyperlink ref="AY2" r:id="rId1"/>
    <hyperlink ref="AY3" r:id="rId2"/>
    <hyperlink ref="AY4" r:id="rId3"/>
    <hyperlink ref="AY5" r:id="rId4"/>
    <hyperlink ref="AY10" r:id="rId5"/>
    <hyperlink ref="AY17" r:id="rId6"/>
    <hyperlink ref="AY19" r:id="rId7"/>
    <hyperlink ref="AY15" r:id="rId8"/>
    <hyperlink ref="AY20" r:id="rId9"/>
    <hyperlink ref="AY24" r:id="rId10"/>
    <hyperlink ref="AY25" r:id="rId11"/>
    <hyperlink ref="AY26" r:id="rId12"/>
    <hyperlink ref="AY27" r:id="rId13"/>
    <hyperlink ref="AY28" r:id="rId14"/>
    <hyperlink ref="AY29" r:id="rId15"/>
    <hyperlink ref="AY31" r:id="rId16"/>
    <hyperlink ref="AY32" r:id="rId17"/>
    <hyperlink ref="AY33" r:id="rId18"/>
    <hyperlink ref="AY35" r:id="rId19"/>
    <hyperlink ref="AY38" r:id="rId20"/>
    <hyperlink ref="AY39" r:id="rId21"/>
    <hyperlink ref="AY41" r:id="rId22"/>
    <hyperlink ref="AY42" r:id="rId23"/>
    <hyperlink ref="AY43" r:id="rId24"/>
    <hyperlink ref="AY44" r:id="rId25"/>
    <hyperlink ref="AY48" r:id="rId26"/>
    <hyperlink ref="AY49" r:id="rId27"/>
    <hyperlink ref="AY50" r:id="rId28"/>
    <hyperlink ref="AY51" r:id="rId29"/>
  </hyperlinks>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L3"/>
  <sheetViews>
    <sheetView workbookViewId="0">
      <selection activeCell="D12" sqref="D12"/>
    </sheetView>
  </sheetViews>
  <sheetFormatPr baseColWidth="10" defaultRowHeight="15" x14ac:dyDescent="0.25"/>
  <cols>
    <col min="1" max="1" width="15.42578125" customWidth="1"/>
    <col min="2" max="2" width="25.85546875" customWidth="1"/>
    <col min="3" max="3" width="15.140625" bestFit="1" customWidth="1"/>
    <col min="4" max="6" width="15.140625" customWidth="1"/>
    <col min="7" max="7" width="13.7109375" customWidth="1"/>
    <col min="8" max="8" width="13.5703125" customWidth="1"/>
    <col min="11" max="11" width="12.85546875" customWidth="1"/>
    <col min="12" max="12" width="14" customWidth="1"/>
  </cols>
  <sheetData>
    <row r="1" spans="1:12" x14ac:dyDescent="0.25">
      <c r="C1" s="120" t="s">
        <v>359</v>
      </c>
      <c r="D1" s="120"/>
      <c r="E1" s="120"/>
      <c r="F1" s="120"/>
      <c r="G1" s="120"/>
      <c r="H1" s="120"/>
      <c r="I1" s="120"/>
      <c r="J1" s="19"/>
    </row>
    <row r="2" spans="1:12" ht="30" x14ac:dyDescent="0.25">
      <c r="A2" s="18" t="s">
        <v>347</v>
      </c>
      <c r="B2" s="17" t="s">
        <v>10</v>
      </c>
      <c r="C2" s="17" t="s">
        <v>348</v>
      </c>
      <c r="D2" s="17" t="s">
        <v>349</v>
      </c>
      <c r="E2" s="17" t="s">
        <v>350</v>
      </c>
      <c r="F2" s="17" t="s">
        <v>351</v>
      </c>
      <c r="G2" s="18" t="s">
        <v>352</v>
      </c>
      <c r="H2" s="18" t="s">
        <v>353</v>
      </c>
      <c r="I2" s="18" t="s">
        <v>354</v>
      </c>
      <c r="J2" s="18" t="s">
        <v>355</v>
      </c>
      <c r="K2" s="18" t="s">
        <v>356</v>
      </c>
      <c r="L2" s="20" t="s">
        <v>357</v>
      </c>
    </row>
    <row r="3" spans="1:12" ht="78.75" x14ac:dyDescent="0.25">
      <c r="A3" s="14" t="s">
        <v>360</v>
      </c>
      <c r="B3" s="21" t="s">
        <v>361</v>
      </c>
      <c r="C3" s="7">
        <v>401164965</v>
      </c>
      <c r="D3" s="7">
        <v>129084997</v>
      </c>
      <c r="E3" s="7">
        <v>60000000</v>
      </c>
      <c r="F3" s="7">
        <f>C3+D3+E3</f>
        <v>590249962</v>
      </c>
      <c r="G3" s="9" t="s">
        <v>358</v>
      </c>
      <c r="H3" s="8">
        <v>44022</v>
      </c>
      <c r="I3" s="8">
        <v>44175</v>
      </c>
      <c r="J3" s="8">
        <v>44316</v>
      </c>
      <c r="K3" s="13">
        <v>100000591</v>
      </c>
      <c r="L3" s="15"/>
    </row>
  </sheetData>
  <mergeCells count="1">
    <mergeCell ref="C1:I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CTOS.EN EJECUCION 2020</vt:lpstr>
      <vt:lpstr>C.INTER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Hernandez Sierro</dc:creator>
  <cp:lastModifiedBy>Liliana Maria Viloria Ramirez</cp:lastModifiedBy>
  <dcterms:created xsi:type="dcterms:W3CDTF">2020-01-03T15:02:16Z</dcterms:created>
  <dcterms:modified xsi:type="dcterms:W3CDTF">2021-07-16T14:33:27Z</dcterms:modified>
</cp:coreProperties>
</file>