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Jackeline.herrera\Unidad F\ALRCT CTR Regional Centro\INF 001 ALRCT CTR\Informes Area de Contratación\Informe de Procesos y Contratos\REGIONAL CENTRO CONSOLIDADO 2016 2021\"/>
    </mc:Choice>
  </mc:AlternateContent>
  <bookViews>
    <workbookView xWindow="0" yWindow="0" windowWidth="28800" windowHeight="12135" activeTab="1"/>
  </bookViews>
  <sheets>
    <sheet name="INFORME DE PROCESOS" sheetId="2" r:id="rId1"/>
    <sheet name="ORDENES DE COMPRA" sheetId="4" r:id="rId2"/>
    <sheet name="CONTRATOS EN EJECUCION" sheetId="6" r:id="rId3"/>
    <sheet name="CI" sheetId="8" r:id="rId4"/>
    <sheet name="CONTRATOS EN EJECUCION VF 2021" sheetId="10" r:id="rId5"/>
  </sheets>
  <definedNames>
    <definedName name="_xlnm._FilterDatabase" localSheetId="0" hidden="1">'INFORME DE PROCESOS'!$A$1:$AC$62</definedName>
    <definedName name="lnkOperatorName" localSheetId="0">'INFORME DE PROCESOS'!$S$59</definedName>
  </definedNames>
  <calcPr calcId="152511"/>
</workbook>
</file>

<file path=xl/calcChain.xml><?xml version="1.0" encoding="utf-8"?>
<calcChain xmlns="http://schemas.openxmlformats.org/spreadsheetml/2006/main">
  <c r="J3" i="4" l="1"/>
  <c r="U43" i="6" l="1"/>
  <c r="U41" i="6" l="1"/>
  <c r="U40" i="6"/>
  <c r="U39" i="6"/>
  <c r="U38" i="6"/>
  <c r="U36" i="6"/>
  <c r="U34" i="6"/>
  <c r="U30" i="6"/>
  <c r="U28" i="6"/>
  <c r="U27" i="6"/>
  <c r="U24" i="6"/>
  <c r="U21" i="6"/>
  <c r="U20" i="6"/>
  <c r="U19" i="6"/>
  <c r="U17" i="6"/>
  <c r="U16" i="6"/>
  <c r="U14" i="6"/>
  <c r="U10" i="6"/>
  <c r="U9" i="6"/>
  <c r="U8" i="6"/>
  <c r="V38" i="6" l="1"/>
  <c r="V34" i="6"/>
  <c r="V33" i="6"/>
  <c r="V32" i="6"/>
  <c r="V31" i="6"/>
  <c r="V29" i="6"/>
  <c r="V26" i="6"/>
  <c r="V25" i="6"/>
  <c r="V23" i="6"/>
  <c r="V22" i="6"/>
  <c r="V18" i="6"/>
  <c r="V12" i="6"/>
  <c r="V10" i="6"/>
  <c r="V7" i="6"/>
  <c r="V6" i="6"/>
  <c r="V5" i="6"/>
  <c r="V4" i="6"/>
  <c r="V3" i="6"/>
  <c r="V2" i="6"/>
  <c r="S37" i="6"/>
  <c r="S18" i="6"/>
  <c r="S15" i="6"/>
  <c r="S12" i="6" l="1"/>
  <c r="S11" i="6"/>
  <c r="L2" i="4" l="1"/>
  <c r="L3" i="4"/>
  <c r="AC43" i="2" l="1"/>
  <c r="S35" i="6" l="1"/>
  <c r="S32" i="6"/>
  <c r="S31" i="6"/>
  <c r="S29" i="6"/>
  <c r="S26" i="6"/>
  <c r="S25" i="6"/>
  <c r="S23" i="6"/>
  <c r="S22" i="6"/>
  <c r="S13" i="6"/>
  <c r="S7" i="6"/>
  <c r="S6" i="6"/>
  <c r="S5" i="6"/>
  <c r="S3" i="6"/>
  <c r="S2" i="6"/>
  <c r="S33" i="6"/>
  <c r="Y6" i="6"/>
  <c r="Y5" i="6"/>
  <c r="Y4" i="6"/>
  <c r="Y3" i="6"/>
  <c r="Y2" i="6"/>
</calcChain>
</file>

<file path=xl/sharedStrings.xml><?xml version="1.0" encoding="utf-8"?>
<sst xmlns="http://schemas.openxmlformats.org/spreadsheetml/2006/main" count="2674" uniqueCount="1362">
  <si>
    <t>DEPENDENCIA</t>
  </si>
  <si>
    <t>FECHA DE RECIBO</t>
  </si>
  <si>
    <t>PLATAFORMA</t>
  </si>
  <si>
    <t>MODALIDAD DE SELECCIÓN</t>
  </si>
  <si>
    <t>OBJETO</t>
  </si>
  <si>
    <t>VALOR PRESUPUESTO OFICIAL</t>
  </si>
  <si>
    <t>NO. CDP</t>
  </si>
  <si>
    <t>RUBRO</t>
  </si>
  <si>
    <t>CONCEPTO</t>
  </si>
  <si>
    <t>ESTADO</t>
  </si>
  <si>
    <t>OBSERVACIONES</t>
  </si>
  <si>
    <t>CONTRATISTA</t>
  </si>
  <si>
    <t>ABOGADO ESTRUCTURADOR</t>
  </si>
  <si>
    <t>TIPO/ CLASE</t>
  </si>
  <si>
    <t>CRONOGRAMA INICIAL</t>
  </si>
  <si>
    <t>FECHA PUBL. PROYECTO</t>
  </si>
  <si>
    <t>FECHA APERTURA PROCESO</t>
  </si>
  <si>
    <r>
      <t>FECHA CIERRE (</t>
    </r>
    <r>
      <rPr>
        <b/>
        <sz val="6"/>
        <color rgb="FF0000FF"/>
        <rFont val="Calibri"/>
        <family val="2"/>
        <scheme val="minor"/>
      </rPr>
      <t>PRESENTACIÓN OFERTAS</t>
    </r>
    <r>
      <rPr>
        <b/>
        <sz val="8"/>
        <color rgb="FF0000FF"/>
        <rFont val="Calibri"/>
        <family val="2"/>
        <scheme val="minor"/>
      </rPr>
      <t>)</t>
    </r>
  </si>
  <si>
    <t>NOMBRE PROVEEDORES Q PRESENTARON OFERTA</t>
  </si>
  <si>
    <t>FECHA ADJUDICACIÓN O DECLARACIÓN DESIERTA</t>
  </si>
  <si>
    <t>No. CONTRATO</t>
  </si>
  <si>
    <t>FECHA FIRMA CONTRATO</t>
  </si>
  <si>
    <t>Vr. CONTRATO</t>
  </si>
  <si>
    <t>SAP</t>
  </si>
  <si>
    <t xml:space="preserve">FECHA DE ENTREGA A EJECUCIÓN </t>
  </si>
  <si>
    <t xml:space="preserve">PUBLICADO EN LA WEB  </t>
  </si>
  <si>
    <t>CARGO ORDENADOR GASTO- NOMBRE</t>
  </si>
  <si>
    <t>PROCESO N°
(LP-SAMC-SASI-CM-CD-MC)</t>
  </si>
  <si>
    <t xml:space="preserve">FECHA DE TRASLADO DE EVALUACIONES </t>
  </si>
  <si>
    <t>SALDO</t>
  </si>
  <si>
    <t>No. DE ORDEN DE COMPRA</t>
  </si>
  <si>
    <t xml:space="preserve">ORDENADOR  DEL GASTO </t>
  </si>
  <si>
    <t>NIT</t>
  </si>
  <si>
    <t>CONTRATISTA : NATURALEZA</t>
  </si>
  <si>
    <t>NOMBRE CONTRATISTA</t>
  </si>
  <si>
    <t>v/orden de compra</t>
  </si>
  <si>
    <t>REINTEGRO</t>
  </si>
  <si>
    <t>FECHA ORDEN DE COMPRA</t>
  </si>
  <si>
    <t>PLAZO EJECUCION</t>
  </si>
  <si>
    <t>PRORROGA</t>
  </si>
  <si>
    <t>FECHA DE LIQUIDACION</t>
  </si>
  <si>
    <t xml:space="preserve">SUPERVISOR </t>
  </si>
  <si>
    <t>IDENTIFICACION SUPERVISOR</t>
  </si>
  <si>
    <t xml:space="preserve"> CODIGO SAP</t>
  </si>
  <si>
    <t xml:space="preserve">EJECUCCION </t>
  </si>
  <si>
    <t>N° RAD. ORFEO</t>
  </si>
  <si>
    <t>DIGITO VERIFICACIÓN NIT</t>
  </si>
  <si>
    <t>FECHA ADICIÓN</t>
  </si>
  <si>
    <t>VALOR ADICIÓN</t>
  </si>
  <si>
    <t>VALOR PAGADO</t>
  </si>
  <si>
    <t xml:space="preserve">COMEDORES </t>
  </si>
  <si>
    <t>CAD</t>
  </si>
  <si>
    <t>ADMINISTRATIVA</t>
  </si>
  <si>
    <t>COMEDORES</t>
  </si>
  <si>
    <t>24/201/2020
11:26 
Rev 1</t>
  </si>
  <si>
    <t>24/01/2020
14:35</t>
  </si>
  <si>
    <t xml:space="preserve">28/01/2020
11:15 </t>
  </si>
  <si>
    <t>27/01/2020
15:00</t>
  </si>
  <si>
    <t>21/2/220
10:00</t>
  </si>
  <si>
    <t>27/02/2020
10:46</t>
  </si>
  <si>
    <t>24/2/2020
16:48 PRIMERA REVISION</t>
  </si>
  <si>
    <t>14/2/2020
16:43  PRIMERA REVISION</t>
  </si>
  <si>
    <t>008-001-2020</t>
  </si>
  <si>
    <t>008-004-2020</t>
  </si>
  <si>
    <t>008-005-2020</t>
  </si>
  <si>
    <t>008-006-2020</t>
  </si>
  <si>
    <t>008-007-2020</t>
  </si>
  <si>
    <t>008-008-2020</t>
  </si>
  <si>
    <t>008-009-2020</t>
  </si>
  <si>
    <t>YENNY PAOLA HERNANDEZ
SP FREDY ORTIZ</t>
  </si>
  <si>
    <t>ABOG. SANDRA FORTICH TORRES
KAREN LEON</t>
  </si>
  <si>
    <t>ABOG. SANDRA FORTICH TORRES</t>
  </si>
  <si>
    <t>SECOP II</t>
  </si>
  <si>
    <t>MINIMA CUANTIA</t>
  </si>
  <si>
    <t>SELECCIÓN ABREVIADA</t>
  </si>
  <si>
    <t>CONTRATACION DIRECTA</t>
  </si>
  <si>
    <t>SUBASTA INVERSA</t>
  </si>
  <si>
    <t>MENOR CUANTIA</t>
  </si>
  <si>
    <t>ACUERDO MARCO DE PRECIOS</t>
  </si>
  <si>
    <t>DIRECTOR REGIONAL</t>
  </si>
  <si>
    <t>SUMINISTRO DE POLLO Y SUS DIFERENTES PRESENTACIONES CON DESTINO A LOS COMEDORES DE TROPA UBICADOS EN LA CIUDAD BOGOTA, DEPARTAMENTO DE CUNDINAMARCA, MARANDUA VICHADA Y UNIDADES DE NEGOCIO DE LA REGIONAL CENTRO</t>
  </si>
  <si>
    <t>SUMINISTRO DE POLLO Y SUS DIFERENTES PRESENTACIONES CON DESTINO A LOS COMEDORES DE TROPA UBICADOS EL DEPARTAMENTO DE BOYACÁ, TUNJA, DUITAMA, SOGAMOSO Y CHIQUINQUIRÁ Y UNIDADES DE NEGOCIO DE LA REGIONAL CENTRO.</t>
  </si>
  <si>
    <t>SUMINISTRO DE POLLO Y SUS DIFERENTES PRESENTACIONES CON DESTINO AL CENTRO DE ALMACENAMIENTO Y DISTRIBUCIÓN CAD´S Y UNIDADES DE NEGOCIO DE LA REGIONAL CENTRO</t>
  </si>
  <si>
    <t>SUMINISTRO DE TAMALES Y ENVUELTOS CON DESTINO A LOS COMEDORES DE TROPA ADMINISTRADOS POR LA REGIONAL CENTRO EN BOGOTÁ, CUNDINAMARCA, MARANDUA VICHADA, BOYACÁ Y LETICIA.</t>
  </si>
  <si>
    <t>SUMINISTRO DE CARNES FRIAS CON DESTINO A LAS UNIDADES DE NEGOCIO ADMINISTRADAS POR LA REGIONAL CENTRO DE LA AGENCIA LOGISTICA DE LAS FUERZAS MILITARES.</t>
  </si>
  <si>
    <t xml:space="preserve">SUMINISTRO DE CARNE DE CERDO Y SUS DIFERENTES PRESENTACIONES </t>
  </si>
  <si>
    <t>SUMINISTRO DE PRODUCTOS PRECOCIDOS PARA LOS CENTROS DE ALMACENAMIENTO Y DISTRIBUCIÓN CAD´S REGIONAL CENTRO</t>
  </si>
  <si>
    <t>SUMINISTRO DE PRODUCTOS PRECOCIDOS CON DESTINO A LAS UNIDADES DE NEGOCIO ADMINISTRADAS POR LA REGIONAL CENTRO DE LA AGENCIA LOGISITICA DE LAS FUERZAS MILITARES.</t>
  </si>
  <si>
    <t>SUMINISTRO DE CARNES FRIAS Y EMBUTIDOS PARA LOS COMEDORES DE TROPA UBICADOS EN LA CIUDAD BOGOTÁ, DEPARTAMENTOS DE CUNDINAMARCA, MARANDUA VICHADA, BOYACÁ, Y UNIDADES DE NEGOCIO DE LA REGIONAL CENTRO.</t>
  </si>
  <si>
    <t>SUMINISTRO DE TAMALES Y ENVUELTOS CON DESTINO AL CENTRO DE ALMACENAMIENTO Y DISTRIBUCION CAD COTA</t>
  </si>
  <si>
    <t>SUMINISTRO DE POLLO Y SUS DIFERENTES PRESENTACIONES CON DESTINO A LOS COMEDORES DE TROPA UBICADOS EN EL DEPARTAMENTO DE AMAZONES (LETICIA) Y UNIDADES DE NEGOCIO DE LA REGIONAL CENTRO.</t>
  </si>
  <si>
    <t>SUMINISTRO DE PRODUCTOS LACTEOS CON DESTINO A LAS UNIDADES DE NEGOCIO ADMINISTRADAS POR LA REGIONAL CENTRO DE LA AGENCIA LOGISTICA DE LAS FUERZAS MILITARES.</t>
  </si>
  <si>
    <t>SUMINISTRO DE PRODUCTOS DE PANADERIA CON DESTINO A LAS UNIDADES DE NEGOCIO ADMINISTRADAS POR LA REGIONAL CENTRO DE LA AGENCIA LOGISTICA DE LAS FUERZAS MILITARES</t>
  </si>
  <si>
    <t>SUMINISTRO DE CARNES FRIAS Y EMBUTIDOS CON DESTINO A LOS COMEDORES DE TROPA UBICADOS EN LA CIUDAD DE LETICIA (AMAZONAS)</t>
  </si>
  <si>
    <t>SUMINISTRO DE AGUAS; JUGOS; GASEOSAS CON DESTINO AL CENTRO DE ALMACENAMIENTO Y DISTRIBUCION CAD´S COTA DE LA REGIONAL CENTRO</t>
  </si>
  <si>
    <t>SUMINISTRO DE VERDURAS, HORTALIZAS, TUBERCULOS Y HUEVOS PARA LOS COMEDORES DE TROPA ADMINISTRADOS POR LA REGIONAL CENTRO EN BOGOTÁ, CUNDINAMARCA, VICHADA (MARANDUA) BOYACÁ Y AMAZONAS (LETICIA).</t>
  </si>
  <si>
    <t>SUMINISTRO DE FRUTAS, VERDURAS, HORTALIZAS, TUBERCULOS Y HUEVOS CON DESTINO AL CAD COTA ADMINISTRADO POR LA REGIONAL CENTRO.</t>
  </si>
  <si>
    <t>SUMINISTRO  DE MEJORAS DE ALIMENTACION CON DESTINO AL CENTRO DE ALMACENAMIENTO Y DISTRIBUCION CAD´S COTA DE LA REGIONAL CENTRO</t>
  </si>
  <si>
    <t>SUMINISTRO DE BOLSAS PLASTICAS DE BASURA Y BOLSAS ZIPLOC; CON DESTINO A LAS UNIDADES DE NEGOCIO Y COMEDORES DE TROPA A CARGO DE LA REGIONAL CENTRO DE LA AGENCIA LOGISTICA DE LAS FUERZAS MILITARES</t>
  </si>
  <si>
    <t>SUMINISTRO DE VÍVERES SECOS CON DESTINO AL CENTRO DE ALMACENAMIENTO Y DISTRIBUCIÓN  CAD´S UBICADO EN LA CIUDAD DE LETICIA; ADMINISTRADOR POR LA REGIONAL CENTRO AGENCIA LOGÍSTICA DE LAS FUERZAS MILITARES</t>
  </si>
  <si>
    <t>SUMINISTRO DE ESTANCIAS DE ALIMENTACION PARA EL PERSONAL DE SOLDADOS ORGANICOS DEL BATALLON DE POLICIA MILITAR No. 15 BACATA DEL EJERCITO NACIONAL QUE PRESTAN SERVICIOS DE SEGURIDAD EN EL CIRCULO DE SUOBOFICIALES DE LAS FUERZAS MILITARES</t>
  </si>
  <si>
    <t>SIMINISTRO DE COMBUSTIBLE (GASOLINA Y ACPM) PARA LOS VEHICULOSDE TRANSPORTE ADMINISTRATIVO Y VIVERES PARA LAS UNIDADES DE NEGOCIO DE LA REGIONAL CENTRO DE LA AGENCIA LOGISTICA DE LAS FUERZAS MILITARES</t>
  </si>
  <si>
    <t>SUMINISTRO DE COMBUSTIBLE (ACPM PARA CALDERAS) CON DESTINO A LOS COMEDORS DE TROPA, ADMINISTRADOS POR LA REGIONAL CENTRO DE LA AGENCIA LOGISTICA DE LAS FUERZAS MILITARES</t>
  </si>
  <si>
    <t>PRESTACION DE SERVICIO A TODO COSTO DE EXAMENES MEDICOS OCUPACIONALES PARA EL PERSONAL DE LA REGIONAL CENTRO DE LA AGENCIA LOGISTICA DE LAS FUERZAS MILITARES</t>
  </si>
  <si>
    <t xml:space="preserve">
PRESTAR EL SERVICIO DE FUMIGACIÓN, DESINFECCIÓN DE AMBIENTES, MANEJO INTEGRADO DE PLAGAS, MANTENIMIENTO E INSTALACIÓN DE DISPOSITIVOS PARA CONTROL DE PLAGAS; LAVADO Y DESINFECCIÓN DE TANQUES PARA CADA UNIDAD DE NEGOCIO, COMEDOR DE TROPA Y SEDE ADMINISTRATIVA DE LA REGIONAL CENTRO DE LA AGENCIA LOGÍSTICA DE LAS FUERZAS MILITARES.
</t>
  </si>
  <si>
    <t>SUMINISTRO DE EVENTOS ESPECIALES PARA LAS UNIDADES DE NEGOCIO QUE SON ADMINISTRADAS POR LA REGIONAL CENTRO DE LA AGENCIA LOGISTICA DE LAS FUERZAS MILITARES.</t>
  </si>
  <si>
    <t>SUMINISTRO DE ELEMENTOS DE ASEO; LIMPIEZA Y DESINFECCIÓN A TODO COSTO; CON DESTINO A LAS UNIDADES DE NEGOCIO DELA AGENCIA LOGÍSTICA DE LAS FUERZAS MILITARES REGIONAL CENTRO</t>
  </si>
  <si>
    <t>7120
21-02-2020</t>
  </si>
  <si>
    <t>5220
6-02-2020</t>
  </si>
  <si>
    <t>6320
18-02-2020</t>
  </si>
  <si>
    <t>5120
5-02-2020</t>
  </si>
  <si>
    <t>6220
18-02-2020</t>
  </si>
  <si>
    <t>6920
20-02-2020</t>
  </si>
  <si>
    <t>5920
13-02-2020</t>
  </si>
  <si>
    <t>6720
19-02-2020</t>
  </si>
  <si>
    <t>2520                    
 21-01-2020</t>
  </si>
  <si>
    <t>2620                     
21-01-2020</t>
  </si>
  <si>
    <t>2720                   
21-01-2020</t>
  </si>
  <si>
    <t>3220                   
 21-01-2020</t>
  </si>
  <si>
    <t>3520                     
21-01-2020</t>
  </si>
  <si>
    <t>3120                   
21-01-2020</t>
  </si>
  <si>
    <t>2820                  
 21-01-2020</t>
  </si>
  <si>
    <t>2920                   
21-01-2020</t>
  </si>
  <si>
    <t>3420                    
21-01-2020</t>
  </si>
  <si>
    <t>4320                      
24-01-2020</t>
  </si>
  <si>
    <t>3720                            
21-01-2020</t>
  </si>
  <si>
    <t>3820                    
21-01-2020</t>
  </si>
  <si>
    <t>3620                    
21-01-2020</t>
  </si>
  <si>
    <t>4320                    
21-01-2020</t>
  </si>
  <si>
    <t>4420                    
24-01-2020</t>
  </si>
  <si>
    <t>4520                   
24-01-2020</t>
  </si>
  <si>
    <t>A-05-01-01-002-001 CARNE, PESCADO, FRUTAS, HORTALIZAS, ACEITES Y GRASAS</t>
  </si>
  <si>
    <t>14/02/2020
12:35</t>
  </si>
  <si>
    <t>12/2/2020
14:00</t>
  </si>
  <si>
    <t>18/02/2020
18:00</t>
  </si>
  <si>
    <t>27/02/2020
14:00</t>
  </si>
  <si>
    <t>6/02/2020
18:00</t>
  </si>
  <si>
    <t>28/02/2020
19:00</t>
  </si>
  <si>
    <t>ADJUDICADO</t>
  </si>
  <si>
    <t>SUPERÓ PRECIOS PROMEDIO DE MERCADO</t>
  </si>
  <si>
    <t>EN OBSERVACIONES PLIEGO DEFINITIVO.  ADENDA #1 CAMBIO ESTUDIO DE MERCADO ALGUNOS PRODUCTOS
SE PRESENTO UN SOLO OFERENTE.  EN REVALUACION 26 FEB..  APERTURA SOBRE EVALUACION ECONOMICA Y  ADJUDICACION PARA EL 28 FEBRERO 2020.</t>
  </si>
  <si>
    <t>SE ADENDÓ PARA VERIFICAR EL INVIMA DE AMBOS PROVEEDORES.  SE HACE NECESARIO CORRER EL CRONOGRAMA.</t>
  </si>
  <si>
    <t>EN OBSERVACIONES HASTA 19 FEB
SE PUBLICA PLIEGO DEFINITIVO Y SE CORRIGE ESTUDIO DE MERCADO
SE PUBLICA ADENA 2 03 2020 ESTUDIO DE MERCADO Y PARTE TECNICA
SUBASTA 11 MARZO 4PM</t>
  </si>
  <si>
    <t>SE PRESENTO UN SOLO OFERENTE
CIERRE 20 FEB 2020</t>
  </si>
  <si>
    <t>EN OBSERVACIONES</t>
  </si>
  <si>
    <t>EN OBSERVACIONES PROYECTO DE PLIEGO
OBSERVACIONES 6 MARZO 2020
CIERRE 13 MARZO ADJUDICACION 17 MARZO</t>
  </si>
  <si>
    <t>DESIERTO</t>
  </si>
  <si>
    <t>008-011-2020
28-02-2020</t>
  </si>
  <si>
    <r>
      <rPr>
        <b/>
        <sz val="8"/>
        <color theme="1"/>
        <rFont val="Arial"/>
        <family val="2"/>
      </rPr>
      <t>POLLOS SAVICOL S.A.</t>
    </r>
    <r>
      <rPr>
        <sz val="8"/>
        <color theme="1"/>
        <rFont val="Arial"/>
        <family val="2"/>
      </rPr>
      <t xml:space="preserve">
Nit N. 860.403.972-4</t>
    </r>
  </si>
  <si>
    <r>
      <rPr>
        <b/>
        <sz val="8"/>
        <color theme="1"/>
        <rFont val="Arial"/>
        <family val="2"/>
      </rPr>
      <t>POLLOS EL DORADO SAS</t>
    </r>
    <r>
      <rPr>
        <sz val="8"/>
        <color theme="1"/>
        <rFont val="Arial"/>
        <family val="2"/>
      </rPr>
      <t xml:space="preserve">
Nit No. 891.856.457-9</t>
    </r>
  </si>
  <si>
    <t>JHON FERNEY MOYORGA L Y/O TAMALES DOÑA ROSANA 
Nit 80.054-502-9</t>
  </si>
  <si>
    <t>CIALTA SAS
Nit 830.046.757-6</t>
  </si>
  <si>
    <r>
      <rPr>
        <b/>
        <sz val="8"/>
        <color theme="1"/>
        <rFont val="Arial"/>
        <family val="2"/>
      </rPr>
      <t>CALYPSO DEL CARIBE S.A.</t>
    </r>
    <r>
      <rPr>
        <sz val="8"/>
        <color theme="1"/>
        <rFont val="Arial"/>
        <family val="2"/>
      </rPr>
      <t xml:space="preserve">
NIT No. 800 055 116 4</t>
    </r>
  </si>
  <si>
    <r>
      <rPr>
        <b/>
        <sz val="8"/>
        <color theme="1"/>
        <rFont val="Arial"/>
        <family val="2"/>
      </rPr>
      <t>INDUSTRIAS DE ALIMENTOS JACKLER LTDA</t>
    </r>
    <r>
      <rPr>
        <sz val="8"/>
        <color theme="1"/>
        <rFont val="Arial"/>
        <family val="2"/>
      </rPr>
      <t xml:space="preserve">
Nit No. 830.055.363-6</t>
    </r>
  </si>
  <si>
    <t>INDUSTRIA DE ALIMENTOS EL BUEN GUSTO SAS
Nit No.</t>
  </si>
  <si>
    <r>
      <rPr>
        <b/>
        <sz val="8"/>
        <color theme="1"/>
        <rFont val="Arial"/>
        <family val="2"/>
      </rPr>
      <t>INDUSTRIA DE ALIMENTOS JACKLER LTDA</t>
    </r>
    <r>
      <rPr>
        <sz val="8"/>
        <color theme="1"/>
        <rFont val="Arial"/>
        <family val="2"/>
      </rPr>
      <t xml:space="preserve">
Nit No. 830.055.363-6</t>
    </r>
  </si>
  <si>
    <t>MACS COMERCIALIZADORA Y DISTRIBUIDORA SAS
Nit 900.540.562-9</t>
  </si>
  <si>
    <t>CIRCULO DE SUBOFICIALES</t>
  </si>
  <si>
    <r>
      <t xml:space="preserve">GRUPO EDS AUTOGAS SAS
</t>
    </r>
    <r>
      <rPr>
        <sz val="8"/>
        <color theme="1"/>
        <rFont val="Arial"/>
        <family val="2"/>
      </rPr>
      <t>Nit No. 9000.459.737-5</t>
    </r>
  </si>
  <si>
    <t xml:space="preserve">A-05-01-01-002-001 </t>
  </si>
  <si>
    <t>23/01/2020
16:14</t>
  </si>
  <si>
    <t>SAVICOL SAS</t>
  </si>
  <si>
    <t>23/01/2020
14:00</t>
  </si>
  <si>
    <t>23/01/2020
14:05</t>
  </si>
  <si>
    <t>21/02/2020
14:00</t>
  </si>
  <si>
    <t>SAVICOL SAS
POLLOS EL DORADO SAS</t>
  </si>
  <si>
    <t>23/01/2020
16:43</t>
  </si>
  <si>
    <t>SAVICOL SAS
COPCON LOGISTICA</t>
  </si>
  <si>
    <t>23/01/2020
16:02</t>
  </si>
  <si>
    <t>Resolución 001 del 
31 enero 2020</t>
  </si>
  <si>
    <t>CARNE, PESCADO, FRUTAS, HORTALIZAS, ACEITES Y GRASAS</t>
  </si>
  <si>
    <t>22/01/2020
13:00</t>
  </si>
  <si>
    <t>24/01/2020
14:05</t>
  </si>
  <si>
    <t>24/01/2020
14:00</t>
  </si>
  <si>
    <t>24/01/2020
14:03</t>
  </si>
  <si>
    <t>INDUSTRIA DE ALIMENTOS EL BUEN GUSTO
JHON FERNEY MAYORGA</t>
  </si>
  <si>
    <t>24/01/2020
17:16</t>
  </si>
  <si>
    <t xml:space="preserve">008-002-2019
</t>
  </si>
  <si>
    <t xml:space="preserve">SALSAMENTARIA MARTMORE
ALIMENTOS JACLER
PROCESADORA COLOMBO ALEMANA LTD.
CARNES LOS SAUCES
</t>
  </si>
  <si>
    <t>CIALTA SAS</t>
  </si>
  <si>
    <t>22/01/2020
17:50</t>
  </si>
  <si>
    <t>CALYPSO DEL CARIBE</t>
  </si>
  <si>
    <t>24/01/2020
16:07</t>
  </si>
  <si>
    <t xml:space="preserve">008-003-2020
</t>
  </si>
  <si>
    <t>20/02/2020
10:05</t>
  </si>
  <si>
    <t>20/02/2020
10:00</t>
  </si>
  <si>
    <t xml:space="preserve">
ABOG. SANDRA FORTICH</t>
  </si>
  <si>
    <t xml:space="preserve">
ABOG. YENNY PAOLA HERNANDEZ</t>
  </si>
  <si>
    <t>24/02/2020
10:05</t>
  </si>
  <si>
    <t>INDUSTRIAS DE ALIMENTOS JACKLER LTDA</t>
  </si>
  <si>
    <t>ABOG. YENNY PAOLA HERNANDEZ</t>
  </si>
  <si>
    <t>24/02/2020
15:56</t>
  </si>
  <si>
    <t xml:space="preserve">008-010-2020
</t>
  </si>
  <si>
    <t>21/02/2020
14:05</t>
  </si>
  <si>
    <t>03/03/2020
16:43</t>
  </si>
  <si>
    <t>EN OBSERVACIONES PROYECTO PLIEGO hasta 19 febrero 2020
se presentaron 2 firmas.  Visita planta 2 marzo.
Adjudicacion probable 10 marzo.
VISITA PLANTA 4 MARZO</t>
  </si>
  <si>
    <t>28/02/2020
16:05</t>
  </si>
  <si>
    <t>28/02/2020
16:00</t>
  </si>
  <si>
    <t>9/03/2020
10:05</t>
  </si>
  <si>
    <t>9/03/2020
10:00</t>
  </si>
  <si>
    <t>3/03/2020
14:05</t>
  </si>
  <si>
    <t>3/03/2020
14:00</t>
  </si>
  <si>
    <t>COMA SAS
UNICO OFERENTE</t>
  </si>
  <si>
    <t>4/02/2020
08:30</t>
  </si>
  <si>
    <t>6/2/2020
10:00</t>
  </si>
  <si>
    <t>6/2/2020
10:05</t>
  </si>
  <si>
    <t>POLLOS ELDORADO SA
SAVICOL SAS</t>
  </si>
  <si>
    <t>2/7/2020
12:10</t>
  </si>
  <si>
    <t>4/02/2020
11:15</t>
  </si>
  <si>
    <t>2/7/2020
14:00</t>
  </si>
  <si>
    <t>POLLOS ELDORADO SA</t>
  </si>
  <si>
    <t>CAD LETICIA</t>
  </si>
  <si>
    <t>20/2/2020
10:05</t>
  </si>
  <si>
    <t>20/2/2020
10:00</t>
  </si>
  <si>
    <t>ALIMENTOS JACLER SAS</t>
  </si>
  <si>
    <t>20/2/2020
16:53</t>
  </si>
  <si>
    <t xml:space="preserve">A-05-01-01-003-006 </t>
  </si>
  <si>
    <t>PRODUCTOS DE CAUCHO Y PLASTICO</t>
  </si>
  <si>
    <t>25/02/2020
16:00</t>
  </si>
  <si>
    <t>2/03/2020
10:00</t>
  </si>
  <si>
    <t>2/03/2020
10:05</t>
  </si>
  <si>
    <t>C&amp;P LICITACION
FLEEXOGRAFICAS COM LTDA
PEN &amp; PAPER SAS
CONTINENTAL TRADE SAS
NETCO GLOBAL SAS
ARYG INGENIERIA
CAPITEX SAS</t>
  </si>
  <si>
    <t>OC  45218</t>
  </si>
  <si>
    <t>OTROS PRODUCTOS QUIMICOS</t>
  </si>
  <si>
    <t>SERVICIOS DE ALCANTARILLADO, RECOLECCIÓN, TRATAMIENTO Y DIPSOSICION DE DESECHOS Y OTROS</t>
  </si>
  <si>
    <t>PRODUCTOS DE HORNOS DE COQUE, PRODUCTOS DE REFINACION DE PETROLEO Y COMBUSTIBLE NUCLEAR</t>
  </si>
  <si>
    <t xml:space="preserve"> PRODUCTOS DE HORNOS DE COQUE, PRODUCTOS DE REFINACION DE PETROLEO Y COMBUSTIBLE NUCLEAR</t>
  </si>
  <si>
    <t>PRODUCTOS DE LA AGRICULTURA Y LA HORTICULTURA</t>
  </si>
  <si>
    <t>BEBIDAS</t>
  </si>
  <si>
    <t xml:space="preserve"> PRODUCTOS DE MOLINERIA, ALMODONES Y PRODUCTOS DERIVADOS DEL </t>
  </si>
  <si>
    <t xml:space="preserve"> PRODUCTOS LACTEOS Y OVOPRODUCTOS</t>
  </si>
  <si>
    <t xml:space="preserve">PRODUCTOS DE MOLINERIA, ALMODONES Y PRODUCTOS DERIVADOS DEL </t>
  </si>
  <si>
    <t xml:space="preserve"> CARNE, PESCADO, FRUTAS, HORTALIZAS, ACEITES Y GRASAS</t>
  </si>
  <si>
    <t xml:space="preserve">CARNE, PESCADO, FRUTAS, HORTALIZAS, ACEITES Y GRASAS </t>
  </si>
  <si>
    <t xml:space="preserve">A-05-01-01-002-003 </t>
  </si>
  <si>
    <t>A-05-01-01-002-001</t>
  </si>
  <si>
    <t xml:space="preserve">A-05-01-01-002-002 </t>
  </si>
  <si>
    <t xml:space="preserve">A-05-01-01-002-004 </t>
  </si>
  <si>
    <t xml:space="preserve">A-05-01-01-000-001 </t>
  </si>
  <si>
    <t xml:space="preserve">A-02-02-01-003-003 </t>
  </si>
  <si>
    <t xml:space="preserve">A-05-01-02-009-004 </t>
  </si>
  <si>
    <t>MAYOR JOSE LIBARDO SISA</t>
  </si>
  <si>
    <t>PERSONA JURIDICA</t>
  </si>
  <si>
    <t>900,459,737-5</t>
  </si>
  <si>
    <t>GRUPO EDS AUTOGAS SAS</t>
  </si>
  <si>
    <t>O</t>
  </si>
  <si>
    <t>MC 008-001-2020</t>
  </si>
  <si>
    <t>MC 008-002-2020</t>
  </si>
  <si>
    <t>MC  008-003-2020</t>
  </si>
  <si>
    <t>MC  008-004-2020</t>
  </si>
  <si>
    <t>SASI   008-005-2020</t>
  </si>
  <si>
    <t>MC   008-006-2020</t>
  </si>
  <si>
    <t>MC  008-007-2020</t>
  </si>
  <si>
    <t>SASI  008-008-2020</t>
  </si>
  <si>
    <t>MC   008-009-2020</t>
  </si>
  <si>
    <t>MC   008-010-2020</t>
  </si>
  <si>
    <t>SASI   008-011-2020</t>
  </si>
  <si>
    <t>MC  008-012-2020</t>
  </si>
  <si>
    <t>MC   008-013-2020</t>
  </si>
  <si>
    <t>SASI    008-014-2020</t>
  </si>
  <si>
    <t>MC   008-015-2020</t>
  </si>
  <si>
    <t>MC   008-016-2020</t>
  </si>
  <si>
    <t>MC   008-017-2020</t>
  </si>
  <si>
    <t>SAMC  008-018-2020</t>
  </si>
  <si>
    <t>SASI   008-019-2020</t>
  </si>
  <si>
    <t>SAMC   008-020-2020</t>
  </si>
  <si>
    <t>SAMC   008-021-2020</t>
  </si>
  <si>
    <t>MC   008-022-2020</t>
  </si>
  <si>
    <t>SASI   008-023-2020</t>
  </si>
  <si>
    <t>CD  008-024-2020</t>
  </si>
  <si>
    <t>SAAM   008-025-2020</t>
  </si>
  <si>
    <t>MC  008-027-2020</t>
  </si>
  <si>
    <t>MC    008-028-2020</t>
  </si>
  <si>
    <t>SAMC  008-026-2020</t>
  </si>
  <si>
    <t>MC   008-029-2020</t>
  </si>
  <si>
    <t>MC  008-030-2020</t>
  </si>
  <si>
    <t>SI</t>
  </si>
  <si>
    <t>Se solicitaron correcciones al estudio previo, ningun oferente presentó observaciones a la invitación publica, dos oferentes presentaron oferta</t>
  </si>
  <si>
    <t>Se solicitaron correcciones al estudio previo, ningun oferente presentó observaciones a la invitación publica, un oferente presentó oferta</t>
  </si>
  <si>
    <t>Se solicitaron correcciones al estudio previo, ningun oferente presentó observaciones a la invitacion publica, dos oferentes presentaron ofertas</t>
  </si>
  <si>
    <t>5520
7-02-2020</t>
  </si>
  <si>
    <t xml:space="preserve">A-05-01-01-002 
A-05-01-01-000-001  
</t>
  </si>
  <si>
    <t xml:space="preserve">ANIMALES VIVOS Y PRODUCTOS ANIMALES 
PRODUCTOS DE LA AGRICULTURA Y LA HORTICULTURA
</t>
  </si>
  <si>
    <t>GLORIA HELENA PEREZ CHAPARRO
ABOG. YENNY PAOLA HERNANDEZ</t>
  </si>
  <si>
    <t>008-024-2020</t>
  </si>
  <si>
    <t>008-031-2020</t>
  </si>
  <si>
    <t>008-032-2020</t>
  </si>
  <si>
    <t>008-033-2020</t>
  </si>
  <si>
    <t>008-034-2020</t>
  </si>
  <si>
    <t>008-035-2020</t>
  </si>
  <si>
    <t>008-036-2020</t>
  </si>
  <si>
    <t>008-037-2020</t>
  </si>
  <si>
    <t>008-038-2020</t>
  </si>
  <si>
    <t>008-039-2020</t>
  </si>
  <si>
    <t xml:space="preserve">CONTRATAR EL SERVICIO DE MANTENIMIENTO PREVENTIVO Y CORRECTIVO (INCLUIDO REPUESTOS) DE LOS VEHICULOS DE LA REGIONAL CENTRO DE LA AGENCIA LOGISTICA DE LAS FUERZAS MILITARES </t>
  </si>
  <si>
    <t>MANTENIMIENTO INTEGRAL A TODO COSTO DE LA INFRAESTRUCTURA TECNOLOGICA DE LA REGIONAL CENTRO DE LA AGENCIA LOGÍSTICA DE LAS FUERZAS MILITARES</t>
  </si>
  <si>
    <t>SERVICIO DE PRUEBAS DE LABORATORIO PARA EFECTUAR ANÁLISIS MICROBIOLÓGICOS DE ALIMENTOS; AGUAS ;SUPERFICIES Y MANIPULADORES DE LOS COMEDORES DE LA REGIONAL CENTRO</t>
  </si>
  <si>
    <r>
      <t xml:space="preserve"> 21/01/2020
 22/01/2020
23/01/2020
</t>
    </r>
    <r>
      <rPr>
        <sz val="8"/>
        <color rgb="FFFF0000"/>
        <rFont val="Arial"/>
        <family val="2"/>
      </rPr>
      <t xml:space="preserve"> 27/01/2020</t>
    </r>
  </si>
  <si>
    <t>21/01/2020
13:00</t>
  </si>
  <si>
    <t>Se solicito correcciones de los estudios previos y anexos al grupo de abastecimientos.</t>
  </si>
  <si>
    <r>
      <t xml:space="preserve">21/01/2020
22/01/2020
23/01/2020
</t>
    </r>
    <r>
      <rPr>
        <sz val="8"/>
        <color rgb="FFFF0000"/>
        <rFont val="Arial"/>
        <family val="2"/>
      </rPr>
      <t>27/01/2020</t>
    </r>
  </si>
  <si>
    <t>21/01/2020
12:00</t>
  </si>
  <si>
    <t>21/01/2020
22/01/2020
23/01/2020
27/01/2020</t>
  </si>
  <si>
    <t>N/A</t>
  </si>
  <si>
    <r>
      <t xml:space="preserve">22/01/2020
23/01/2020
24/01/2020
</t>
    </r>
    <r>
      <rPr>
        <sz val="8"/>
        <color rgb="FFFF0000"/>
        <rFont val="Arial"/>
        <family val="2"/>
      </rPr>
      <t>28/01/2020</t>
    </r>
  </si>
  <si>
    <t>14/02/2020
11:19
recibido con correcciones para publicar</t>
  </si>
  <si>
    <t>SELECCIÓN 
ABREVIADA</t>
  </si>
  <si>
    <t>14/02/2020
21/02/2020
24/02/2020
25/02/2020
28/02/2020
2/03/2020
3/3/2020
6/03/2020</t>
  </si>
  <si>
    <t>3/03/2020
10:05</t>
  </si>
  <si>
    <t>3/03/2020
10:00</t>
  </si>
  <si>
    <t xml:space="preserve">6/03/2020                                   10:10
</t>
  </si>
  <si>
    <r>
      <t xml:space="preserve">EN OBSERVACIONES PROYECTO PLIEGO hasta 21 feb
Respuestas el 24 feb
Se publica pliego defintivo 
SUBASTA </t>
    </r>
    <r>
      <rPr>
        <sz val="8"/>
        <color rgb="FFFF0000"/>
        <rFont val="Arial"/>
        <family val="2"/>
      </rPr>
      <t>13 MARZO 10:00 A 11:00 ELECTRONICA</t>
    </r>
  </si>
  <si>
    <t>008-013-2020</t>
  </si>
  <si>
    <t>SALSAMENTARIA MARTMORE LTDAD                                           Nit 860.052.527-2</t>
  </si>
  <si>
    <t>21/01/2020
17:00</t>
  </si>
  <si>
    <t>23/01/2020  
16:30:00</t>
  </si>
  <si>
    <t>24/01/2020
11:26</t>
  </si>
  <si>
    <t>6/02/2020
13/02/2020
14/02/2020
19/02/2020
20/02/2020
28/02/2020
2/03/2020</t>
  </si>
  <si>
    <t>6/02/2020
15:45</t>
  </si>
  <si>
    <t>21/02/2020
15:36</t>
  </si>
  <si>
    <t>22/01/2020
23/01/2020
24/01/2020
28/01/2020</t>
  </si>
  <si>
    <t>22/02/2020
16:00</t>
  </si>
  <si>
    <t>24/02/2020
10:00</t>
  </si>
  <si>
    <t>19/02/2020
16:31
se recibe con correcciones para publicar</t>
  </si>
  <si>
    <t>19/02/2020
20/02/2020
21/02/2020
25/02/2020
26/02/2020</t>
  </si>
  <si>
    <t>19/02/2020
19:00</t>
  </si>
  <si>
    <t>25/02/2020
18:27</t>
  </si>
  <si>
    <t>10/02/2020
11:51
se recibe con correcciones para publicar</t>
  </si>
  <si>
    <t>3320                                                       21-01-2020</t>
  </si>
  <si>
    <t>12/02/2020
19/02/2020
20/02/2020
21/02/2020
26/02/2020
27/02/2020
28/02/2020
10/03/2020</t>
  </si>
  <si>
    <t>12/02/2020
18:00</t>
  </si>
  <si>
    <t>28/02/2020
11:05</t>
  </si>
  <si>
    <t>28/02/2020
11:00</t>
  </si>
  <si>
    <t>008-012-2020</t>
  </si>
  <si>
    <t>24/01/2020
23/01/2020
28/01/2020
29/01/2020
31/01/2020</t>
  </si>
  <si>
    <t>24/02/2020
16:00</t>
  </si>
  <si>
    <t>31/02/2020
17:21</t>
  </si>
  <si>
    <r>
      <t xml:space="preserve">20/02/2020
27/02/2020
28/02/2020
2/03/2020
5/03/2020
6/03/2020
9/03/2020
10/03/2020
</t>
    </r>
    <r>
      <rPr>
        <sz val="8"/>
        <color rgb="FFFF0000"/>
        <rFont val="Arial"/>
        <family val="2"/>
      </rPr>
      <t>17/03/2020</t>
    </r>
  </si>
  <si>
    <t>20/2/2020
16:29</t>
  </si>
  <si>
    <t>MACS COMERCIALIZADORA    INVERSIONES FASULAC   PASTEURIZADORA SANTODOMINGO          ALIMENTOS PROVERCOL</t>
  </si>
  <si>
    <t>EN OBSERVACIONES HASTA 27 FEB
SUBASTA 19 MARZO.
2 ITEMS</t>
  </si>
  <si>
    <t>008-018-2020 
008-019-2020</t>
  </si>
  <si>
    <t>MACS COMERCIALIZADORA Y DISTRIBUIDORA SAS
Nit 900.540.562-9 - CAD 
 ALIMENTOS PROVERCOL S.A.S. Nit 900.557.006-1 - COMEDORES</t>
  </si>
  <si>
    <t>$ 250.000.000 
$ 600.000.000</t>
  </si>
  <si>
    <t>7/2/2020
18:52
Se recibe para revisión falta CDP</t>
  </si>
  <si>
    <t>12/02/2020
19/02/2020
20/02/2020
21/02/2020
27/02/2020
28/02/2020
3/03/2020
10/03/2020
13/03/2020
16/03/2020</t>
  </si>
  <si>
    <t>10/03/2020
14:05</t>
  </si>
  <si>
    <t xml:space="preserve">008-016-2020
</t>
  </si>
  <si>
    <t>COMA SAS EN REORGANIZACION
Nit 830.085.241-4</t>
  </si>
  <si>
    <t>4/02/2020
5/02/2020
6/02/2020
7/02/2020
10/02/2020</t>
  </si>
  <si>
    <t>Resolución 004 del 
12 febrero 2020</t>
  </si>
  <si>
    <t>3/03/2020
10:30</t>
  </si>
  <si>
    <t xml:space="preserve">18/02/2020
19/02/2020
20/02/2020
20/02/2020
24/02/2020
</t>
  </si>
  <si>
    <t>21/2/2020
RECIBIDO CON CORRECCIONES</t>
  </si>
  <si>
    <r>
      <t xml:space="preserve">27/2/2020
5/03/2020
6/03/2020
9/03/2020
11/03/2020
13/03/2020
18/03/2020
</t>
    </r>
    <r>
      <rPr>
        <b/>
        <sz val="8"/>
        <color rgb="FFFF0000"/>
        <rFont val="Arial"/>
        <family val="2"/>
      </rPr>
      <t>25/03/2020</t>
    </r>
  </si>
  <si>
    <t>13/03/2020
16:35</t>
  </si>
  <si>
    <t>13/03/2020
16:30</t>
  </si>
  <si>
    <t>MACS COMERCIALIZADORA Y DISTRIBUIDORA SAS
COMPAÑÍA DE ALIMENTOS SHALOM SAS</t>
  </si>
  <si>
    <t>18/3/2020
18:00</t>
  </si>
  <si>
    <t>EN OBSERVACIONES PROYECTO DE PLIEGO
SE REVALUO Y SE SOLICITO INFORMACION PORQUE PROBABLEMENTE SE VA DESIERTO.
INFORMACION INCOMPLETA Y NO LEGIBLE</t>
  </si>
  <si>
    <t>25/03/2020
RECIBO CON ESTRUCTRUACION
16:43</t>
  </si>
  <si>
    <t>5420                                                         7-02-2020</t>
  </si>
  <si>
    <t>A-05-01-01-000-001 /     A-05-01-01-000-002</t>
  </si>
  <si>
    <t>PRODUCTOS DE LA AGRICULTURA Y LA HORTICULTURA  /                  ANIMALES VIVOS Y PRODUCTOS ANIMALES (EXCEPTO LA CARNE)</t>
  </si>
  <si>
    <r>
      <t xml:space="preserve">26/2/2020
1/04/2020
2/04/2020
7/04/2020
8/04/2020
13/04/2020
17/04/2020
</t>
    </r>
    <r>
      <rPr>
        <b/>
        <sz val="8"/>
        <color rgb="FFFF0000"/>
        <rFont val="Arial"/>
        <family val="2"/>
      </rPr>
      <t>20/04/2020</t>
    </r>
  </si>
  <si>
    <t>26/03/2020                    8:45</t>
  </si>
  <si>
    <t>8/04/2020  
16:05</t>
  </si>
  <si>
    <t>8/04/2020 
16:00</t>
  </si>
  <si>
    <t>UT COMEDORES CENTRO 2019
UT VERDURAS 2020
EDILBERTO DAZA GUERRERO</t>
  </si>
  <si>
    <t>13-04-2020
17:00</t>
  </si>
  <si>
    <t>EN OBSERVACIONES INFORME DE EVALUACION</t>
  </si>
  <si>
    <t>EN OBSERVACIONES AL PLIEGO DE CONDICIONES DEFINITIVO.</t>
  </si>
  <si>
    <t xml:space="preserve">008-034-2020
</t>
  </si>
  <si>
    <t>EDILBERTO DAZA GUERRERO
17,119,230-0</t>
  </si>
  <si>
    <t>25/2/2020
15:34
Se recibe para revisión con correcciones y publicación.</t>
  </si>
  <si>
    <t>6/03/2020
13/03/2020
16/03/2020
19/03/2020
20/03/2020
24/3/2020
26(03/2020
31/3/2020
1/04/2020</t>
  </si>
  <si>
    <t>6/03/2020
10:32</t>
  </si>
  <si>
    <t>24/03/2020
10:05</t>
  </si>
  <si>
    <t>24/03/2020
10:00</t>
  </si>
  <si>
    <t>WILSON BERMEO
EL HUERTO DE SEBASTIAN
ALIMENTOS PROVERCOL
EDILBERTO DAZA G</t>
  </si>
  <si>
    <t>26/03/2020
16:59</t>
  </si>
  <si>
    <t xml:space="preserve">008-023-2020
</t>
  </si>
  <si>
    <t>14/02/2020
11:53
Se recibe con correcciones para publicar</t>
  </si>
  <si>
    <t xml:space="preserve">6/02/2020                                                                  12/02/2020                                          14/02/2020                                          19/02/2020                                          21/02/2020                                          24/02/2020                                          27/02/2020                                         28/02/2020      </t>
  </si>
  <si>
    <t>21/02/2020
9:00</t>
  </si>
  <si>
    <t xml:space="preserve">MACS COMERCIALIZADORA    </t>
  </si>
  <si>
    <t>NO SE REALIZO SUBASTA, SE PRESENTO UN SOLO OFERENTE</t>
  </si>
  <si>
    <r>
      <t xml:space="preserve">25/02/2020
26/02/2020
2/03/2020
9/03/2020
10/03/2020
</t>
    </r>
    <r>
      <rPr>
        <sz val="8"/>
        <color rgb="FFFF0000"/>
        <rFont val="Arial"/>
        <family val="2"/>
      </rPr>
      <t>13/03/2020</t>
    </r>
  </si>
  <si>
    <t>6/03/2020
15:21</t>
  </si>
  <si>
    <t>SE DECLARA DESIERTO NINGUN OFERENTE CUMPLE CON AL ACTIVIDAD ECONOMICA Y OBJETO CONTRACTUAL</t>
  </si>
  <si>
    <t>Resolución 026 del 
17 Marzo 2020</t>
  </si>
  <si>
    <t>27/02/2020
12:53
SE RECIBE CON CORRECCIONES ESTUDIO DE MERCADO REVISADO PARA PUBLICAR</t>
  </si>
  <si>
    <t>5620                                                         7-02-2020</t>
  </si>
  <si>
    <t>A-05-01-01-000-001 /     A-05-01-01-002-001 /     A-05-01-01-002-002 /    A-05-01-01-002-003 /     A-05-01-01-002-004</t>
  </si>
  <si>
    <t xml:space="preserve">PRODUCTOS DE LA AGRICULTURA Y LA HORTICULTURA  /                  CARNE, PESCADO, FRUTAS, HORTALIZAS, ACEITES Y GRASAS / PRODUCTOS LACTES Y OVOPRODUCTOS /         PRODUCTOS DE MOLINERIA, ALMIDONES Y PRODUCTOS DERIVADOS /                                     BEBIDAS </t>
  </si>
  <si>
    <t xml:space="preserve">28/02/2020
6/3/2020
9/03/2020
13/03/2020
18/03/2020
19/03/2020
20/03/2020
30/03/2020
3/04/2020
</t>
  </si>
  <si>
    <t>28/02/2020
18:27</t>
  </si>
  <si>
    <t>20/03/2020
10:05</t>
  </si>
  <si>
    <t>20/03/2020
10:00</t>
  </si>
  <si>
    <t xml:space="preserve">HIPERKOSTO </t>
  </si>
  <si>
    <t>30/03/2020
18:39</t>
  </si>
  <si>
    <t xml:space="preserve">008-027-2020 </t>
  </si>
  <si>
    <t>HIPERKOSTO  S.A.S                                        Nit 900.189.112 - 3</t>
  </si>
  <si>
    <t>27/02/2020
09:20</t>
  </si>
  <si>
    <t>18/03/2020
13:00
revisado y corregido</t>
  </si>
  <si>
    <t>6620                                                         19/02/2020</t>
  </si>
  <si>
    <t xml:space="preserve">A-02-02-02-009-003 </t>
  </si>
  <si>
    <t>SERVICIOS PARA EL CUIDADO DE LA SALUD HUMANA Y SERVICIOS SOCIALES</t>
  </si>
  <si>
    <t>26/03/2020
8:00</t>
  </si>
  <si>
    <t>CENDIATRA S.A.S                MEDICAL PROTECTION LTDA</t>
  </si>
  <si>
    <t>Se solicito correcciones de los estudios previos y anexos al grupo administrativo.</t>
  </si>
  <si>
    <t>CENDIATRA S.A.S.                                             Nit 800.180.176 - 0</t>
  </si>
  <si>
    <t xml:space="preserve">008-014-2020
</t>
  </si>
  <si>
    <t>DISTRIBUIDORA NACIONAL DE COMBUSTIBLE LTDA 
Nit 800.217.497-1</t>
  </si>
  <si>
    <t>21/2/2020
10:57 se recibe 
CORREGIDO para publicar</t>
  </si>
  <si>
    <t xml:space="preserve">008-022-2020
</t>
  </si>
  <si>
    <t>FUMI ESPRAY SAS
Nit No. 900,654,916-2</t>
  </si>
  <si>
    <t>ABOG. SANDRA FORTICH TORRES
SP CARLOS BLANCO</t>
  </si>
  <si>
    <t>2720
21-01-2020</t>
  </si>
  <si>
    <t>EN EVALUACIONES.
NO CUMPLE NINGUNA.  REVISAR EVALUACION TECNICA</t>
  </si>
  <si>
    <t xml:space="preserve">008-035-2020
</t>
  </si>
  <si>
    <t>CASA DE BANQUETES AMANDA Y/O FOLRA AMANDA SALAMANCA
Nit 35.459.357-2</t>
  </si>
  <si>
    <t>12/03/2020
12:25
Recibido con revisión para publicar</t>
  </si>
  <si>
    <t xml:space="preserve">008-020-2020
</t>
  </si>
  <si>
    <t>LA CASA DE SUMINISTROS Y SERVICIOS SAS
Nit No. 830.040.054-1</t>
  </si>
  <si>
    <t>4/03/2020
15:32</t>
  </si>
  <si>
    <t>ABOG. SANDRA FORTICH TORRES
SP  CARLOS BLANCO</t>
  </si>
  <si>
    <t>SUMINISTRO DE ACEITE EN BIDON Y SUS DIFERENTES PRESENTACIONS CON DESTINO AL CENTRO DE ALMACENAMIENTO Y DISTRIBUCION CADS Y UNIDADES DE NEGOCIO DE LA REGIONAL CENTRO</t>
  </si>
  <si>
    <t>7520
03-03-2020</t>
  </si>
  <si>
    <t>PUBLICADO</t>
  </si>
  <si>
    <t xml:space="preserve">008-015-2020
</t>
  </si>
  <si>
    <t xml:space="preserve">
17-03-2020</t>
  </si>
  <si>
    <t>COMPAÑÍA DE ALIMENTOS SHALOM SAS
Nit No. 900.664.206-4</t>
  </si>
  <si>
    <t>SUMINISTRO DE CARNES FRIAS Y EMBUTIDOS CON DESTINO A LOS COMEDORES DE TROPA UBICADOS EN LA CIUDAD BOGOTA, DEPARTAMENTO DE CUNDINAMARCA, MARANDUA VICHADA, BOYACA Y UNIDADES DE NEGOCIO DE LA REGIONAL CENTRO.</t>
  </si>
  <si>
    <t>8020
11-03-2020</t>
  </si>
  <si>
    <t xml:space="preserve">008-017-2020
</t>
  </si>
  <si>
    <t xml:space="preserve">
18-03-2020</t>
  </si>
  <si>
    <t>INDUSTRIA DE ALIMENTOS JACKLER LTDA
830.055.363-6</t>
  </si>
  <si>
    <t>10/03/2020
15:56</t>
  </si>
  <si>
    <t xml:space="preserve">YENNY PAOLA HERNANDEZ
</t>
  </si>
  <si>
    <t>SIMINISTRO DE GAS PROPANO Y GAS LICUADO DE PETROLEO CON DESTINO A LAS UNIDADES DE NEGOCIO DE LA REGIONAL CENTRO DE LA AGENCIA LOGISTICA DE LAS FUERZAS MILITARES</t>
  </si>
  <si>
    <t>7920
10-03-2020</t>
  </si>
  <si>
    <t xml:space="preserve">A-05-01-01-003-003 </t>
  </si>
  <si>
    <t xml:space="preserve"> PRODUCTOS DEHORNOS DE COQUE, PRODUCTOS DE REFINACION DE PETROLEO</t>
  </si>
  <si>
    <t xml:space="preserve">008-025-2020
</t>
  </si>
  <si>
    <t xml:space="preserve">
2-04-2020</t>
  </si>
  <si>
    <t>MEGA SAS ESP
Nit 900.913.507-5</t>
  </si>
  <si>
    <t>ABOG. SANDRA FORTICH TORRES
MY JOSE LIBARDO SISA</t>
  </si>
  <si>
    <t>TIENDA VIRTUAL</t>
  </si>
  <si>
    <t xml:space="preserve">SERVICIO DE ASEO Y CAFETERIA PARA LA REGIONAL CENTRO DE LA AGENCIA LOGISITCA DE LAS FUERZAS MILITARES </t>
  </si>
  <si>
    <t>7420
26-02-2020</t>
  </si>
  <si>
    <t xml:space="preserve">A-02-02-008-005
A-05-01-02-006-003 </t>
  </si>
  <si>
    <t xml:space="preserve"> SERVICIOS DE SOPORTE
 ALOJAMIENTO SERVICIOS DE SUMINISTROS DE COMIDAD Y BEBIDAS</t>
  </si>
  <si>
    <t xml:space="preserve">O/C 46455
</t>
  </si>
  <si>
    <t xml:space="preserve">
20-03-2020</t>
  </si>
  <si>
    <t>ASEAR S.A. ESP
Nit 811.044.253-8</t>
  </si>
  <si>
    <t xml:space="preserve">
ABOG. YENNY PAOLA HERNANDEZ
KAREN LEON</t>
  </si>
  <si>
    <t xml:space="preserve"> PRODUCTOS DE CAUCHO Y PLASTICO</t>
  </si>
  <si>
    <t xml:space="preserve">008-028-2020
</t>
  </si>
  <si>
    <t xml:space="preserve">
3-04-2020</t>
  </si>
  <si>
    <t>CONTINENTAL TRADE SAS
3-04-2020</t>
  </si>
  <si>
    <t xml:space="preserve">SUMINISTRO DE ESTANCIAS DE ALIMENTACION AL PERSONAL QUE PRESTA SEGURIDAD EN EL HOTEL TEQUENDAMA </t>
  </si>
  <si>
    <t>7620
9-03-2020</t>
  </si>
  <si>
    <t>PRODUCTOS DE LA AGRICULTURA Y LA HORTICULUTRA</t>
  </si>
  <si>
    <t xml:space="preserve">008-021-2020
</t>
  </si>
  <si>
    <t xml:space="preserve">
30-03-2020</t>
  </si>
  <si>
    <t>HOTEL TEQUENDAMA
Nit 860,006,543-5</t>
  </si>
  <si>
    <t>26-03-2020
14:00</t>
  </si>
  <si>
    <t>YENNY PAOLA HERNANDEZ
TAS SERGIO GOMEZ</t>
  </si>
  <si>
    <t>ADQUISICION DE VALES DE ALIMENTACION CON DESTINO A LOS DIFERENTES COMEDORES DE TROPA, ADMINSITRADOS POR LA AGENCIA LOGISTICA DE LAS FUERZAS MILITARES</t>
  </si>
  <si>
    <t xml:space="preserve">008-026-2020
</t>
  </si>
  <si>
    <t>COMPILER SAS
Nit No. 901.211.826-0</t>
  </si>
  <si>
    <t>SUMINISTRO DE ELEMENTOS DE PROTECCIÓN PERSONAL PARA SOLDADOS AUXILIARES Y PERSONAL QUE CONFORMAN LA REGIONAL CENTRO DE LA AGENCIA LOGÍSTICA DE LAS FUERZAS MILITARES</t>
  </si>
  <si>
    <t>8320
24-03-2020</t>
  </si>
  <si>
    <t>A-05-01-01-002-007 
A-05-01-01-002-008 
A-05-01-01-002-009 CUERO Y PRODUCTOS DE CUERO</t>
  </si>
  <si>
    <t>ARTICULOS TEXTILES (EXCEPTO PRENDAS DE VESTIR)
TEJIDO DE PUNTO O GANCHILLO 
CUERO Y PRODUCTOS DE CUERO</t>
  </si>
  <si>
    <t xml:space="preserve">008-029-2020
</t>
  </si>
  <si>
    <t>SUPPLER SAS
3-04-2020</t>
  </si>
  <si>
    <t>30/03/2020
17:00</t>
  </si>
  <si>
    <t>YENNY PAOLA HERNANDEZ
KAREN LEON</t>
  </si>
  <si>
    <r>
      <t xml:space="preserve">SUMINISTRO DE PRODUCTOS Y UTENSILIOS DESECHABLES PARA </t>
    </r>
    <r>
      <rPr>
        <b/>
        <sz val="8"/>
        <color rgb="FFFF0000"/>
        <rFont val="Arial"/>
        <family val="2"/>
      </rPr>
      <t>COVID 19</t>
    </r>
    <r>
      <rPr>
        <b/>
        <sz val="8"/>
        <color theme="1"/>
        <rFont val="Arial"/>
        <family val="2"/>
      </rPr>
      <t xml:space="preserve"> </t>
    </r>
    <r>
      <rPr>
        <sz val="8"/>
        <color theme="1"/>
        <rFont val="Arial"/>
        <family val="2"/>
      </rPr>
      <t>ATENDER LAS DIFERENTES ACTIVIDADES DE LOS COMEDORES DE TROPA; ABASTECIDAS POR MEDIO DE LA REGIONAL CENTRO DE LA AGENCIA LOGÍSTICA DE LAS FUERZAS MILITARES</t>
    </r>
  </si>
  <si>
    <t>9720
30-03-2020</t>
  </si>
  <si>
    <t xml:space="preserve">008-030-2020
</t>
  </si>
  <si>
    <t>COMERCIALIZADORA T CT REPRESENTACIONES Y DISTRIBUCIONES EU
Nit 900.039.569-2</t>
  </si>
  <si>
    <t>008-040-2020</t>
  </si>
  <si>
    <t xml:space="preserve">ABOG. SANDRA FORTICH TORRES
</t>
  </si>
  <si>
    <t>ARRENDAMIENTO DE BODEGA PARA ALMACENAMIENTO DE VIVERES DEL CAD DE LETICIA AMAZONAS</t>
  </si>
  <si>
    <t>7820
10-03-2020</t>
  </si>
  <si>
    <t xml:space="preserve">A-05-01-02-007-002 </t>
  </si>
  <si>
    <t>SERVICIOS INMOBILIARIOS</t>
  </si>
  <si>
    <t>NO PUBLICADO</t>
  </si>
  <si>
    <t xml:space="preserve">001-056-2020
</t>
  </si>
  <si>
    <t xml:space="preserve">
1-04-2020</t>
  </si>
  <si>
    <t>ROBERTO GALINDO MORENO
CC19.066.038</t>
  </si>
  <si>
    <t>2/04/2020
10:59</t>
  </si>
  <si>
    <t>008-041-2020</t>
  </si>
  <si>
    <r>
      <t xml:space="preserve">ADQUISICIÓN DE ELEMENTOS PARA DESINFECCION Y LAVADO DE MANOS POR EMERGENCIA SANITARIA </t>
    </r>
    <r>
      <rPr>
        <sz val="8"/>
        <color rgb="FFFF0000"/>
        <rFont val="Arial"/>
        <family val="2"/>
      </rPr>
      <t xml:space="preserve">COVID-19 </t>
    </r>
    <r>
      <rPr>
        <sz val="8"/>
        <color theme="1"/>
        <rFont val="Arial"/>
        <family val="2"/>
      </rPr>
      <t>DECRETADA POR EL GOBIERNO NACIONAL CON DESTINO A LAS UNIDADES DE NEGOCIO Y SEDE ADMINISTRATIVA DE LA AGENCIA LOGÍSTICA DE LAS FUERZAS MILITARES REGIONAL CENTRO.</t>
    </r>
  </si>
  <si>
    <t>8420
24-03-2020</t>
  </si>
  <si>
    <t xml:space="preserve">A-02-02-01-003-005 </t>
  </si>
  <si>
    <t xml:space="preserve"> OTROS PRODUCTOS QUÍMICOS; FIBRAS ARTIFICIALES (O FIBRAS</t>
  </si>
  <si>
    <t>008-032-2020
15-04-2020</t>
  </si>
  <si>
    <t>CASA QUIMICOS SAS
15-04-2020</t>
  </si>
  <si>
    <t>30/03/2020
08:00</t>
  </si>
  <si>
    <t>008-042-2020</t>
  </si>
  <si>
    <t>ABOG. SANDRA FORTICH TORRES
TAS SERGIO GOMEZ</t>
  </si>
  <si>
    <t>ADQUISICION DE LLANTAS PARA EL PARQUE AUTOMOTOR ASIGNADO A LA REGIONAL CENTRO DE LA AGENCIA LOGISTICA DE LAS FUERZAS MILITARES</t>
  </si>
  <si>
    <t>8720
25-03-2020</t>
  </si>
  <si>
    <t xml:space="preserve">A-02-02-01-003-006 </t>
  </si>
  <si>
    <t>008 033 2020
20 04 2020</t>
  </si>
  <si>
    <t>COMERCIAL RINO SAS
Nit 900.156.622-6</t>
  </si>
  <si>
    <t>23/04/2020
14:40</t>
  </si>
  <si>
    <t>008-043-2020</t>
  </si>
  <si>
    <t xml:space="preserve">SERVICIO DE CALIBRACION DE EQUIPOS CON DESTINO Al CAD Y UNIDADES DE NEGOCIO DE LA AGENCIA LOGISTICA DE LAS FUERZAS MILITARES DE LA REGIONAL CENTRO </t>
  </si>
  <si>
    <t>10220
21-04-2020</t>
  </si>
  <si>
    <t xml:space="preserve">A-05-01-02-008-007 </t>
  </si>
  <si>
    <t>SERVICIOS DE MANTENIMIENTO REPARACION E INSTALACION (EXCEPTO SERVICIOS DE CONSTRUCCION).</t>
  </si>
  <si>
    <t>008-040-2020
7-05-2020</t>
  </si>
  <si>
    <t>PINZUAR SAS
Nit 800.006.900-3</t>
  </si>
  <si>
    <t>008-044-2020</t>
  </si>
  <si>
    <t>8920
25-03-2020</t>
  </si>
  <si>
    <t xml:space="preserve">A-02-02-02-008-007 </t>
  </si>
  <si>
    <t>SERVICIOS DE MANTENIMIENTOREPARACION E INSTALACION (EXCEPTO SERVICIO DE CONSTRUCCION)</t>
  </si>
  <si>
    <t>008-038-2020
6-05-2020</t>
  </si>
  <si>
    <t>COMPUSERTEC INGENIERIA SAS
Nit No. 830.044.504-0</t>
  </si>
  <si>
    <t>008-045-2020</t>
  </si>
  <si>
    <t>8-04-2020
16:45</t>
  </si>
  <si>
    <t>008-046-2020</t>
  </si>
  <si>
    <t>008-036-2020
20-04-2020</t>
  </si>
  <si>
    <t>POLLO ANDINO S.A.
Nit No. 860.076.820-1</t>
  </si>
  <si>
    <t>16/04/2020
???</t>
  </si>
  <si>
    <t>008-047-2020</t>
  </si>
  <si>
    <t>SUMINISTRO DE PESCADO CON DESTINO A LAS UNIDADES DE NEGOCIO ADMINISTRADAS POR LA REGIONAL CENTRO DE LA AGENCIA LOGISTICA DE LAS FUERZAS MILITARES.</t>
  </si>
  <si>
    <t>10120
17-04-2020</t>
  </si>
  <si>
    <t>008-041-2020
12-05-2020</t>
  </si>
  <si>
    <t>COMPAÑÍA PESQUERA DEL MAR</t>
  </si>
  <si>
    <t>17-04-2020
10:50</t>
  </si>
  <si>
    <t>008-048-2020</t>
  </si>
  <si>
    <t>6820
19-02-2020</t>
  </si>
  <si>
    <t xml:space="preserve">A-05-01-02-009-003 </t>
  </si>
  <si>
    <t>008-039-2020
7-05-2020</t>
  </si>
  <si>
    <t>ASEBIOL SAS
Nit No. 860.520.408-2</t>
  </si>
  <si>
    <t>008-049-2020</t>
  </si>
  <si>
    <t>8620
25-03-2020</t>
  </si>
  <si>
    <t>008-037-2020
6-05-2020</t>
  </si>
  <si>
    <t>TECNI CENTRO AUTOMOTRIZ JJ LTDA</t>
  </si>
  <si>
    <t>4-05-2020
15:00</t>
  </si>
  <si>
    <t>008-050-2020</t>
  </si>
  <si>
    <t>ADQUISICION DE DOTACION PARA PERSONAL ADMINISTRATIVO Y OPERATIVO DE LA REGIONAL CENTRO DE LA AGENCIA LOGISTICA DE LAS FUERZAS MILITARES</t>
  </si>
  <si>
    <t>10620
24-04-2020</t>
  </si>
  <si>
    <t xml:space="preserve">A-02-02-01-002-008
A-05-01-01-002-009
</t>
  </si>
  <si>
    <t xml:space="preserve"> DOTACION (PRENDAS DE VESTIR Y CALZADO)
(CUERO Y PRODUCTOS CUERO CALZADO
</t>
  </si>
  <si>
    <t>A-05-01-01-002-003</t>
  </si>
  <si>
    <t>26/03/2020
30/03/2020
30/03/2020</t>
  </si>
  <si>
    <t>26/03/2020
17:05</t>
  </si>
  <si>
    <t xml:space="preserve">30/03/2020
</t>
  </si>
  <si>
    <t>HOTEL TEQUENDAMA</t>
  </si>
  <si>
    <t>30/30/2020</t>
  </si>
  <si>
    <t>18/02/2020
17:05</t>
  </si>
  <si>
    <t>18/02/2020
21/02/2020
24/02/2020</t>
  </si>
  <si>
    <t>21/02/2020
15:00</t>
  </si>
  <si>
    <t xml:space="preserve">21/02/2020
15:00
</t>
  </si>
  <si>
    <t xml:space="preserve">22/02/2020
</t>
  </si>
  <si>
    <t>26/03/2020  
8:05:00</t>
  </si>
  <si>
    <t>04/03/2020
18:10</t>
  </si>
  <si>
    <t>04/03/2020
18:00</t>
  </si>
  <si>
    <t>DISTRIBUIDORA NACIONAL DE COMBUSTIBLE</t>
  </si>
  <si>
    <t>06/03/2020
19:00</t>
  </si>
  <si>
    <t xml:space="preserve"> </t>
  </si>
  <si>
    <r>
      <t>28/02/2020
2/03/2020
3/03/2020
04/03/2020
05/03/2020
/03/2020
05/03/2020
06/03/2020</t>
    </r>
    <r>
      <rPr>
        <sz val="8"/>
        <color rgb="FFFF0000"/>
        <rFont val="Arial"/>
        <family val="2"/>
      </rPr>
      <t xml:space="preserve">
09/03/2020</t>
    </r>
  </si>
  <si>
    <t>24/03/2020
08:00</t>
  </si>
  <si>
    <t>27/03/2020
11:00</t>
  </si>
  <si>
    <r>
      <t xml:space="preserve">24/03/2020
25/3/2020
</t>
    </r>
    <r>
      <rPr>
        <sz val="8"/>
        <color rgb="FFFF0000"/>
        <rFont val="Arial"/>
        <family val="2"/>
      </rPr>
      <t>26/03/2020</t>
    </r>
    <r>
      <rPr>
        <sz val="8"/>
        <color theme="1"/>
        <rFont val="Arial"/>
        <family val="2"/>
      </rPr>
      <t xml:space="preserve">
27/03/2020
</t>
    </r>
    <r>
      <rPr>
        <sz val="8"/>
        <color rgb="FFFF0000"/>
        <rFont val="Arial"/>
        <family val="2"/>
      </rPr>
      <t>30/03/2020</t>
    </r>
    <r>
      <rPr>
        <sz val="8"/>
        <color theme="1"/>
        <rFont val="Arial"/>
        <family val="2"/>
      </rPr>
      <t xml:space="preserve">
</t>
    </r>
  </si>
  <si>
    <t xml:space="preserve">28/2/2020
18:00 </t>
  </si>
  <si>
    <t>17/03/2020
16:05</t>
  </si>
  <si>
    <t>17/03/2020
16:00</t>
  </si>
  <si>
    <t>FUMI SPRY SAS</t>
  </si>
  <si>
    <t>20/03/2020
19:00
26/03/2020</t>
  </si>
  <si>
    <r>
      <t xml:space="preserve">28/02/2020
6/03/2020
/03/2020
05/03/2020
09/03/2020
12/03/2020
13/03/2020
16/03/2020
17/03/2020
18/03/2020
24/03/2020
</t>
    </r>
    <r>
      <rPr>
        <sz val="8"/>
        <color rgb="FFFF0000"/>
        <rFont val="Arial"/>
        <family val="2"/>
      </rPr>
      <t>25/03/2020</t>
    </r>
    <r>
      <rPr>
        <sz val="8"/>
        <rFont val="Arial"/>
        <family val="2"/>
      </rPr>
      <t xml:space="preserve">
</t>
    </r>
    <r>
      <rPr>
        <sz val="8"/>
        <color rgb="FFFF0000"/>
        <rFont val="Arial"/>
        <family val="2"/>
      </rPr>
      <t>27/03/2020</t>
    </r>
  </si>
  <si>
    <t>30/03/2020
08:30</t>
  </si>
  <si>
    <t>1/04/20220
18:05</t>
  </si>
  <si>
    <t>1/04/20220
18:00</t>
  </si>
  <si>
    <t>MIGUEL ANGEL VALLEJO BURGOS
INDUHOTEL SAS
DIABEN SAS
Y YO SAS
BANQUETES AMANDA
ORVITUR</t>
  </si>
  <si>
    <r>
      <t xml:space="preserve">30/03/2020
31/03/2020
1/04/2020
3/04/2020
6/4/2020
</t>
    </r>
    <r>
      <rPr>
        <sz val="8"/>
        <color rgb="FFFF0000"/>
        <rFont val="Calibri"/>
        <family val="2"/>
        <scheme val="minor"/>
      </rPr>
      <t>7/04/2020</t>
    </r>
  </si>
  <si>
    <t>3/04/2020
18:00</t>
  </si>
  <si>
    <t>ABOG. SANDRA FORTICH
SP FREDY ORTIZ</t>
  </si>
  <si>
    <t xml:space="preserve">
ABOG. SANDRA FORTICH
MY JOSE LIBARDO SISA</t>
  </si>
  <si>
    <t xml:space="preserve">
ABOG. YENNY PAOLA HERNANDEZ
GLORIA PEREZ</t>
  </si>
  <si>
    <t xml:space="preserve">
ABOG. SANDRA FORTICH
</t>
  </si>
  <si>
    <t xml:space="preserve">
ABOG. YENNY PAOLA HERNANDEZ
SP FREDY ORTIZ</t>
  </si>
  <si>
    <t>16/03/2020
18:00</t>
  </si>
  <si>
    <t>18/03/2020
8:05</t>
  </si>
  <si>
    <t>18/03/2020
8:00</t>
  </si>
  <si>
    <t>LA CASA DE 
SUMINISTROS</t>
  </si>
  <si>
    <t>06/03/2020
14:00</t>
  </si>
  <si>
    <t>10/03/2020
10:05</t>
  </si>
  <si>
    <t>10/03/2020
10:00</t>
  </si>
  <si>
    <t>COMPAÑÍA SHALOM SAS
EMPAQUETADORA DEL NORTE</t>
  </si>
  <si>
    <t>12/03/2020
18:00</t>
  </si>
  <si>
    <t>11/03/2020
12/03/2020
13/03/2020
14/03/2020
16/03/2020
17/03/2020</t>
  </si>
  <si>
    <r>
      <t xml:space="preserve">06/03/2020
09/03/2020
10/03/2020
11/03/2020
12/03/2020
</t>
    </r>
    <r>
      <rPr>
        <sz val="8"/>
        <color rgb="FFFF0000"/>
        <rFont val="Calibri"/>
        <family val="2"/>
        <scheme val="minor"/>
      </rPr>
      <t xml:space="preserve">13/03/2020
</t>
    </r>
  </si>
  <si>
    <r>
      <rPr>
        <sz val="8"/>
        <rFont val="Calibri"/>
        <family val="2"/>
        <scheme val="minor"/>
      </rPr>
      <t>16/03/2020
17/03/2020
18/03/2020
19/03/2020
20/03/2020</t>
    </r>
    <r>
      <rPr>
        <sz val="8"/>
        <color rgb="FFFF0000"/>
        <rFont val="Calibri"/>
        <family val="2"/>
        <scheme val="minor"/>
      </rPr>
      <t xml:space="preserve">
24/03/2020</t>
    </r>
  </si>
  <si>
    <t>11/03/2020  
18:00:00</t>
  </si>
  <si>
    <t>13/03/2020
10:05</t>
  </si>
  <si>
    <t>13/03/2020
10:00</t>
  </si>
  <si>
    <t>ALIMENTOS JACKLER LTDA
COMERCIALIZADORA LA GEMA SAS</t>
  </si>
  <si>
    <t>16/03/2020
10:00</t>
  </si>
  <si>
    <t>26/03/2020
12:05</t>
  </si>
  <si>
    <t>26/03/2020
12:00</t>
  </si>
  <si>
    <t>24/03/2020
25/03/2020
26/03/2020
27/03/2020
28/03/2020
30/03/2020</t>
  </si>
  <si>
    <t>31/03/2020
11:15</t>
  </si>
  <si>
    <t>MEGAS SAS</t>
  </si>
  <si>
    <t>??</t>
  </si>
  <si>
    <t>26/03/2020
27/03/2020
30/03/2020
31/03/2020
1/04/2020
2/04/2020
3/04/2020</t>
  </si>
  <si>
    <t>30/03/2020
10:05</t>
  </si>
  <si>
    <t>30/03/2020
10:00</t>
  </si>
  <si>
    <t>PAULO CESAR CARVAJAL
CONTINENTAL TRADE SAS
JOSE BENIGNO MONROY
SOLUCIONES INTEGRALES</t>
  </si>
  <si>
    <t>31/03/2020
19:00</t>
  </si>
  <si>
    <t>27/03/2020
30/03/20202
1/04/2020
2/04/2020
3/04/2020</t>
  </si>
  <si>
    <t>27/03/2020
14:00</t>
  </si>
  <si>
    <t>30/03/2020
18:05</t>
  </si>
  <si>
    <t>30/03/2020
18:00</t>
  </si>
  <si>
    <t>INVERSIONES GREN SAS
COMPILER SAS
IMPACTO GRAFICO EDITORES
LP IMPRESORES</t>
  </si>
  <si>
    <t>31/03/2020
16:38</t>
  </si>
  <si>
    <t>PENDIENTE MODIFICACION PAA</t>
  </si>
  <si>
    <t>30/03/2020
16:05</t>
  </si>
  <si>
    <t>30/03/2020
16:00</t>
  </si>
  <si>
    <t xml:space="preserve">27/03/2020
30/03/20202
1/04/2020
2/04/2020
</t>
  </si>
  <si>
    <t xml:space="preserve">INTEGRAL SERVICES AND SOLUTIONS SAS
 INSSOL SAS EPYCIA GRUPO EMPRESARIAL FO. S.A.S. C&amp;C SUPPLIES CONVIL SOLUCIONES S.A.S SUMINISTROS REYNA BERMUDEZ SAS CONINCAG SAS OSCAR FERNANDEZ - Eventos&amp;Marketing.com GESCOM SAS U.T. CDT - MORASUS </t>
  </si>
  <si>
    <t>1/04/2020
11:20</t>
  </si>
  <si>
    <t>31/03/2020
14:00</t>
  </si>
  <si>
    <t>2/04/2020
14:05</t>
  </si>
  <si>
    <t>2/04/2020
14:00</t>
  </si>
  <si>
    <t>3/04/2020
14:00</t>
  </si>
  <si>
    <t>GRUPO GESTION EMPRESARIAL COLOMBIA SAS
G.E.A. DE COLOMBIA SAS ESP
 ZAMORA JIMENEZ  LEONARDO 
COMERCIALIZADORA TCR EU S&amp;soluciones SAS
 TAG S.A.S SERVICIOS Y SUMINISTROS DEL META S.A.S 
GESCOM SAS 
LCB GROUP SAS</t>
  </si>
  <si>
    <r>
      <t xml:space="preserve">31/03/2020
1/04/2020
2/04/2020
3/04/2020
4/04/2020
</t>
    </r>
    <r>
      <rPr>
        <sz val="8"/>
        <color rgb="FFFF0000"/>
        <rFont val="Calibri"/>
        <family val="2"/>
        <scheme val="minor"/>
      </rPr>
      <t>6/04/2020</t>
    </r>
  </si>
  <si>
    <t xml:space="preserve">6/04/2020
</t>
  </si>
  <si>
    <t>2/04/2020
3/04/2020
6/04/2020
704/2020
8/04/2020</t>
  </si>
  <si>
    <t>2/04/2020
16:45</t>
  </si>
  <si>
    <t>6/04/2020
16:05</t>
  </si>
  <si>
    <t>6/04/2020
16:00</t>
  </si>
  <si>
    <t>SERFIS SAS
4 CUARTOS SAS
GESCOM SAS
MAS CORP SAS
CASA QUIMICOS SAS</t>
  </si>
  <si>
    <t>7/04/2020
11:46</t>
  </si>
  <si>
    <t>8/04/2020
9/04/2020
13/04/2020
15/04/2020
16/4/2020
17/4/2020</t>
  </si>
  <si>
    <t>08/04/2020
10:00</t>
  </si>
  <si>
    <t>15/4/2020
10:05</t>
  </si>
  <si>
    <t>16/4/2020
11:15</t>
  </si>
  <si>
    <t xml:space="preserve">17/04/2020
</t>
  </si>
  <si>
    <t>SAGU SAS
COMERCIALIZADORA LLANTOTAS SAS
INNOVA CUSTOM DESIG
LUZ NIDIA OLAVE
LA SOLUCION . COM
PIN CART SAS
SWISS LAB SAS
CREAMIGO S.S.
COMERCIAL RINO S.A.
LUBRILLANTAS SAS</t>
  </si>
  <si>
    <t>27/04/2020
15:00</t>
  </si>
  <si>
    <t>30/4/2020
12:05</t>
  </si>
  <si>
    <t>30/04/2020
12:00</t>
  </si>
  <si>
    <t>BIOMEDICA INGENIERIA
ALPHA METROLOGIA
CONNAMET SAS
PINZUAR SAS</t>
  </si>
  <si>
    <t>5/5/2020
15:18</t>
  </si>
  <si>
    <r>
      <t xml:space="preserve">27/04/2020
28/04/2020
29/04/2020
30/04/2020
</t>
    </r>
    <r>
      <rPr>
        <sz val="8"/>
        <color rgb="FFFF0000"/>
        <rFont val="Calibri"/>
        <family val="2"/>
        <scheme val="minor"/>
      </rPr>
      <t>4/5/2020</t>
    </r>
    <r>
      <rPr>
        <sz val="8"/>
        <color theme="1"/>
        <rFont val="Calibri"/>
        <family val="2"/>
        <scheme val="minor"/>
      </rPr>
      <t xml:space="preserve">
6/4/2020</t>
    </r>
  </si>
  <si>
    <t>OC 46455</t>
  </si>
  <si>
    <t xml:space="preserve">
811.044.253-8</t>
  </si>
  <si>
    <t xml:space="preserve">ASEAR S.A. ESP
</t>
  </si>
  <si>
    <t>SP HENRY E. IPUZ</t>
  </si>
  <si>
    <t>23/04/2020
24/04/2020
27/04/2020
28/04/2020
30/04/2020
2/5/2020</t>
  </si>
  <si>
    <t>23/04/2020
12:15</t>
  </si>
  <si>
    <t>28/04/2020
10:05</t>
  </si>
  <si>
    <t>28/04/2020
10:00</t>
  </si>
  <si>
    <t>GESCOM SAS
PROSERMAN
UNIK
TECNOSOFT UPS SAS
SUBE INGENIERIA SAS
GRUPO INTEGRAL OHM SAS
SYSTEM INGENIERIA SAS
COMPUSERTEC INGENIERIA SAS</t>
  </si>
  <si>
    <t>29/04/2020
15:13</t>
  </si>
  <si>
    <t>13/04/2020
14/04/2020
15/04/2020
16/04/2020
17/04/2020</t>
  </si>
  <si>
    <t>13/04/2020
07.30</t>
  </si>
  <si>
    <t>15/04/2020
07:35</t>
  </si>
  <si>
    <t>15/04/2020
07:30</t>
  </si>
  <si>
    <t>POLLO ANDINO SA</t>
  </si>
  <si>
    <t>15/04/2020
16:30</t>
  </si>
  <si>
    <r>
      <rPr>
        <sz val="8"/>
        <color rgb="FFFF0000"/>
        <rFont val="Arial"/>
        <family val="2"/>
      </rPr>
      <t>SANDRA FORTICH</t>
    </r>
    <r>
      <rPr>
        <sz val="8"/>
        <color theme="1"/>
        <rFont val="Arial"/>
        <family val="2"/>
      </rPr>
      <t xml:space="preserve">
KAREN LEON</t>
    </r>
  </si>
  <si>
    <t>20/04/2020
07:30</t>
  </si>
  <si>
    <t>5/5/2020
16:05</t>
  </si>
  <si>
    <t>5/5/2020
16:00</t>
  </si>
  <si>
    <t xml:space="preserve">POLLO ANDINO S.A.
</t>
  </si>
  <si>
    <t>20/04/2020
27/04/2020
30/04/2020
4/05/2020
5/05/2020
6/5/2020
11/05/2020
13/5/2020</t>
  </si>
  <si>
    <t>6/5/2020
18:00</t>
  </si>
  <si>
    <t>24/4/2020
16:00</t>
  </si>
  <si>
    <t>29/04/2020
09:05</t>
  </si>
  <si>
    <t>29/04/2020
09:00</t>
  </si>
  <si>
    <t>30/04/2020
16:00</t>
  </si>
  <si>
    <t>UNISALUD 
ASEBIOL SAS
CGA SAS</t>
  </si>
  <si>
    <t>20/04/2020
se recibe corregido pero el estudio de mercado no se corrigió</t>
  </si>
  <si>
    <t>17/04/2020
13:00
Se recibe con correcciones</t>
  </si>
  <si>
    <t>PIN CART SAS
TECNICENTRO AUTOMOTRIZ LTD
TOYOCARS LTDA</t>
  </si>
  <si>
    <t>24/4/2020
12:30</t>
  </si>
  <si>
    <r>
      <t xml:space="preserve">24/04/2020
27/04/2020
28/04/2020
29/04/2020
30/4/2020
4/5/2020
</t>
    </r>
    <r>
      <rPr>
        <sz val="8"/>
        <color rgb="FFFF0000"/>
        <rFont val="Calibri"/>
        <family val="2"/>
        <scheme val="minor"/>
      </rPr>
      <t>5/5/2020</t>
    </r>
  </si>
  <si>
    <t>30/04/2020
17:12</t>
  </si>
  <si>
    <r>
      <t xml:space="preserve">24/4/2020
27/04/2020
28/04/2020
29/04/2020
30/04/2020
4/5/2020
</t>
    </r>
    <r>
      <rPr>
        <sz val="8"/>
        <color rgb="FFFF0000"/>
        <rFont val="Calibri"/>
        <family val="2"/>
        <scheme val="minor"/>
      </rPr>
      <t>5/5/2020</t>
    </r>
  </si>
  <si>
    <t>8/5/2020
16:30</t>
  </si>
  <si>
    <t>13/5/2020
16:00</t>
  </si>
  <si>
    <t>13/5/2020
16:05</t>
  </si>
  <si>
    <t>15/5/2020
18:00</t>
  </si>
  <si>
    <t xml:space="preserve">19/5/2020
</t>
  </si>
  <si>
    <t>PUBLIMARKET GRUPO EMPRESARIAL SPORTECH SAS
suramericana de guantes sas FM Solutions ARKIMAX LTDA PEDRO JESUS BLANCO FORERO LIMINA SAS Delmar CG SAS  ut jerez-nieto 
DISONTI VIMA SERVICIOS Y SUMINISTROS SAS DGERARD MG SAS CAPITEX S.AS.
PUBLIMARKET GRUPO EMPRESARIAL SPORTECH SAS</t>
  </si>
  <si>
    <t>EN EVALUACION
SE PRESENTARON OBSERVACIONES POR PRECIOS ARTIFICALMENTE BAJOS.
SE HIZO COMITÉ Y SE ACEPTO JUSTIFICACION
PENDIENTE CONTESTAR DERECHO DE PETICION</t>
  </si>
  <si>
    <r>
      <t xml:space="preserve">8/05/2020
11/05/2020
13/05/2020
15/05/2020
18/5/2020
</t>
    </r>
    <r>
      <rPr>
        <sz val="8"/>
        <color rgb="FFFF0000"/>
        <rFont val="Calibri"/>
        <family val="2"/>
        <scheme val="minor"/>
      </rPr>
      <t>19/5/2020</t>
    </r>
  </si>
  <si>
    <t>48127
7-05-2020</t>
  </si>
  <si>
    <t>DISPAPELES SAS</t>
  </si>
  <si>
    <t>CONTRATAR EL SUMINISTRO DE ELEMENTOS DE PAPELERÍA, ÚTILES DE OFICINA Y TONNER Y TINTA PARA IMPRESORAS PARA LAS DIFERENTES ÁREAS ADMINISTRADAS POR LA REGIONAL CENTRO</t>
  </si>
  <si>
    <t>CLAUDIA CAÑON</t>
  </si>
  <si>
    <t xml:space="preserve">
860.028.580-2</t>
  </si>
  <si>
    <t>ABOG. SANDRA FORTICH TORRES
CLAUDIA CAÑON C</t>
  </si>
  <si>
    <t>008-042-2020
27-05-2020</t>
  </si>
  <si>
    <t>ARKIMAX INTERNACINAL LTDA
Nit No. 830.143.886-3</t>
  </si>
  <si>
    <r>
      <t xml:space="preserve">SE DEBE MODIFICAR ESTUDIO DE MERCADO.  REHACER ANALISIS DEL SECTOR 
SE RECIBIO SIN CORRECCIONES ESTUDIO DE MERCADO
</t>
    </r>
    <r>
      <rPr>
        <sz val="8"/>
        <color rgb="FFFF0000"/>
        <rFont val="Calibri"/>
        <family val="2"/>
        <scheme val="minor"/>
      </rPr>
      <t>COTIZARON PRECIOS ARTIFICIALMENTE BAJOS ???.</t>
    </r>
  </si>
  <si>
    <t>008-051-2020</t>
  </si>
  <si>
    <t>008-052-2020</t>
  </si>
  <si>
    <t>008-053-2020</t>
  </si>
  <si>
    <t>008-054-2020</t>
  </si>
  <si>
    <t>008 055 2020</t>
  </si>
  <si>
    <t>008 056 2020</t>
  </si>
  <si>
    <t>008 057 2020</t>
  </si>
  <si>
    <t>008 058 2020</t>
  </si>
  <si>
    <t>008 059 2020</t>
  </si>
  <si>
    <t>28-05-2020
17:00</t>
  </si>
  <si>
    <t>4-06-2020
08:00</t>
  </si>
  <si>
    <t>YENNY PAOLA HERNANDEZ
SERGIO GOMEZ</t>
  </si>
  <si>
    <t>KAREN LEON
YENNY PAOLA HERNANDEZ</t>
  </si>
  <si>
    <t>MONICA 
CRISTIAN ZABALETA
MY JOSE LIBARDO SISA</t>
  </si>
  <si>
    <t>MONICA SANTACRUZ
SERGIO SALAZAR 
MY JOSE LIBARDO SISA</t>
  </si>
  <si>
    <t>YENNY PAOLA HERNANDEZ
CLAUDIA CAÑON C
MY JOSE LIBARDO SISA</t>
  </si>
  <si>
    <t>MONICA SANTACRUZ
CARLOS BLANCO
ING SARA VELASCO</t>
  </si>
  <si>
    <t>CONTRATAR MANTENIMIENTO PREVENTIVO Y CORRECTIVO A TODO COSTO (INCLUIDOS REPUESTOS, TRANSPORTE, TRASLADOS, MANO DE OBRA, VIÁTICOS ETC.), A LOS EQUIPOS DE COCINA INDUSTRIAL, CONGELACIÓN Y REFRIGERACIÓN, ASIGNADOS A LOS COMEDORES DE TROPA QUE ADMINISTRA LA REGIONAL CENTRO DE LA AGENCIA LOGÍSTICA DE LAS FUERZAS MILITARES.</t>
  </si>
  <si>
    <t>ADQUISICION DE DOTACIÓN PARA BOTIQUINES, ADQUISICIÓN DE NEVERA SALAS AMIGAS DE LA FAMILIA LACTANTE DEL ENTORNO LABORAL, SEÑALIZACIÓN DE SEGURIDAD, DEMARCACIÓN, RECARGA, MANTENIMIENTO Y ADQUISICIÓN DE EQUIPOS EXTINTORES PARA CADA UNIDAD DE NEGOCIO Y SEDE ADMINISTRATIVA DE LA REGIONAL CENTRO DE LA AGENCIA LOGÍSTICA DE LAS FUERZAS MILITARES.</t>
  </si>
  <si>
    <t>CONTRATAR EL SERVICIO DE MANTENIMIENTO PREVENTIVO Y CORRECTIVO DEL EQUIPO (ESTIBADOR Y MONTACARGAS) DEL CENTRO DE ALMACENAMIENTO Y DISTRIBUCION DE LA REGIONAL CENTRO DE LA AGENCIA LOGISTICA DE LAS FUERZAS MILITARES.</t>
  </si>
  <si>
    <t>BIENESTAR PARA EL PERSONAL QUE LABORA EN LAREGIONAL CENTRO DE LA AGENCIA LOGISTICA DE LAS FUERZAS MILITARES</t>
  </si>
  <si>
    <t xml:space="preserve">CONTRATAR EL SERVICIO DE MANTENIMIENTO  PREVENTIVO Y CORRECTIVO DE LAS INSTALACIONES DEL CAD COTA DE LA REGIONAL CENTRO AGENCIA LOGISITCA DE LAS FUERZAS MILITARES </t>
  </si>
  <si>
    <t>ADQUISICION DE BONOS CANASTA FAMILIAR, PARA SER ENTREGADOS A LOS FUNCIONARIOS DE LA REGIONAL CENTRO DE LA AGENCIA LOGISTICA DE LAS FUERZAS MILITARES EN EL MARCO DEL PLAN DE BIENESTAR INSTITUCIONAL.</t>
  </si>
  <si>
    <t>8820 
25-3-2020</t>
  </si>
  <si>
    <t>A-05-01-02-008-007 SERVICIOS DE MANTENIMIENTO REPARACION E INSTALACION (EXCEPTO SERVICIOS DE CONSTRUCCION).</t>
  </si>
  <si>
    <t>10820
30-04-2020</t>
  </si>
  <si>
    <t>A-02-002-01-003-005 OTROS PRODUCTOS QUIMICOS, SIBRAS ARTIFICIALES (O FIBRAS INDUSTRIALES HECHAS POR EL HOMBRE)
A-02-02-02-008-007 SERVICIOS DE MANTENIMIENTO, REPARACION E INSTALACION</t>
  </si>
  <si>
    <t xml:space="preserve">
A-02-02-02-008-007 SERVICIOS DE MANTENIMIENTO, REPARACION E INSTALACION</t>
  </si>
  <si>
    <t>10720
27-04-2020</t>
  </si>
  <si>
    <t>A-02-02-01-003-002 PASTA O PULPA, PAPEL Y PRODUCTOS DE PAPEL; IMPRESOS Y ARTICULOS RELACIONADOS</t>
  </si>
  <si>
    <t>11420
4-06-2020</t>
  </si>
  <si>
    <t>10020
7-04-2020</t>
  </si>
  <si>
    <t>A-02-02-02-009-006 SEVICIOS DE ESPACIMIENTO, CULTURALES Y DEPORTIVOS</t>
  </si>
  <si>
    <t>11520
9-06-2020</t>
  </si>
  <si>
    <t>A-02-02-02-008-007 SERVICIOS DE MANTENIMIENTOREPARACION E INSTALACION (EXCEPTO SERVICIO DE CONSTRUCCION)</t>
  </si>
  <si>
    <t>12020
25-06-2020</t>
  </si>
  <si>
    <t>EN EVALUACION Y OBSERVACIONES.  EL MENOR VALOR SUPERO PRECIO PROMEDIO DE MERCADA, EL SIGUIENTE NO PASA JURIDICA Y EL SIGUIENTE NO PASA JURIDICA. SE EVALUA BIOSERVICIOS QUIEN SUBSANÓ</t>
  </si>
  <si>
    <t>EN ESTRUCTURACION ABASTECIMIENTOS</t>
  </si>
  <si>
    <t>008-043-2020
17-06-2020</t>
  </si>
  <si>
    <t>BIOASESORES SAS
Nit 900.519.994-1</t>
  </si>
  <si>
    <t>008-044-2020
17-06-2020</t>
  </si>
  <si>
    <t>MEGA SERVICE GVM LTDA
Nit No. 900.276.396-0</t>
  </si>
  <si>
    <t>008-045-2020
17-06-2020</t>
  </si>
  <si>
    <t>008-046-2020
18-06-2020</t>
  </si>
  <si>
    <t>COLORBLACK SAS
Nit 900.938.175-1</t>
  </si>
  <si>
    <t>008-047-2020
19-06-2020</t>
  </si>
  <si>
    <t>CI ANDIEQUIP SAS
Nit No. 830,131,794-2</t>
  </si>
  <si>
    <t>RESOLUCIONO 053 
25 6 2020</t>
  </si>
  <si>
    <t>008-048-2020
19-6-2020</t>
  </si>
  <si>
    <t>MASE INGENIEROS CONSTRUCTORES ASOCIADOS SAS
Nit 900,785,304-7</t>
  </si>
  <si>
    <t xml:space="preserve">A-02-002-01-003-005
A-02-02-02-008-007 </t>
  </si>
  <si>
    <t xml:space="preserve">
A-02-02-02-008-007 </t>
  </si>
  <si>
    <t xml:space="preserve">A-02-02-01-003-002 </t>
  </si>
  <si>
    <t xml:space="preserve">A-02-02-02-009-006 </t>
  </si>
  <si>
    <t>A-02-02-02-008-007</t>
  </si>
  <si>
    <t>008-049-2020
30-06-2020</t>
  </si>
  <si>
    <t>CAJA DE COMPENSACION FAMILIAR 
Nit 860.066.942-7</t>
  </si>
  <si>
    <t>24/4/2020
27/4/2020
28/4/2020
30/04/2020
4/5/2020
5/5/2020
6/5/2020
7/572020</t>
  </si>
  <si>
    <t>27/4/2020
15:00</t>
  </si>
  <si>
    <t>30/04/2020
12:05</t>
  </si>
  <si>
    <t>04/05/2020
18:00</t>
  </si>
  <si>
    <t>PINZUAR SAS 
CONAMET S.A.S
BIOEMEDIC INGENIERÍA BIOMEDICA
ALPHA METROLOGIA SAS</t>
  </si>
  <si>
    <t>si</t>
  </si>
  <si>
    <t xml:space="preserve">
17-06-2020</t>
  </si>
  <si>
    <t xml:space="preserve">
18-06-2020</t>
  </si>
  <si>
    <t xml:space="preserve">
19-06-2020</t>
  </si>
  <si>
    <t xml:space="preserve">
19-6-2020</t>
  </si>
  <si>
    <t xml:space="preserve">
30-06-2020</t>
  </si>
  <si>
    <t xml:space="preserve">2/6/2020
10:11 </t>
  </si>
  <si>
    <t>4/6/2020
5/6/2020
8/6/2020
9/6/2020
11/6/2020
12/6/2020
15/6/2020
16/6/2020</t>
  </si>
  <si>
    <t>4/6/2020
16:30</t>
  </si>
  <si>
    <t>9/6/2020
16:05</t>
  </si>
  <si>
    <t>9/6/2020
16:00</t>
  </si>
  <si>
    <t>11/6/2020
18:00</t>
  </si>
  <si>
    <t>GMV LTDA</t>
  </si>
  <si>
    <t>NO</t>
  </si>
  <si>
    <t>1 DIA</t>
  </si>
  <si>
    <r>
      <t xml:space="preserve">SE ENTREGARON TRES PROCESOS EN UNO, AUNQUE PERTENECEN A SSGT, SE DEBIO PLANEAR CON NOMBRE DIFERENTE Y POR ITEMS
</t>
    </r>
    <r>
      <rPr>
        <sz val="10"/>
        <color rgb="FFFF0000"/>
        <rFont val="Arial"/>
        <family val="2"/>
      </rPr>
      <t>PENDIENTE MODIFICACION PAA</t>
    </r>
  </si>
  <si>
    <t>9/6/2020
106/2020
11/6/2020
16/6/2020
17/6/2020
18/6/2020</t>
  </si>
  <si>
    <t>9/6/2020
07.30</t>
  </si>
  <si>
    <t>12/06/2020
14:00</t>
  </si>
  <si>
    <t>12/06/2020
14:05</t>
  </si>
  <si>
    <t>TECNOSOFT UPS SAS
YAZMIN ESPINOSA
Club Capital SAS
COLOBLACKSAS</t>
  </si>
  <si>
    <t>16/6/2020
18:00</t>
  </si>
  <si>
    <t>8/6/2020
9/6/2020
106/2020
11/6/2020
126/2020
15/6/2020
16/6/2020
17/6/2020</t>
  </si>
  <si>
    <t>8/6/2020
15.30</t>
  </si>
  <si>
    <t>11/06/2020
16:05</t>
  </si>
  <si>
    <t>11/06/2020
16:00</t>
  </si>
  <si>
    <t>12/6/2020
18:00</t>
  </si>
  <si>
    <t>CONTROL SERVICES ENGINEERING S.A.S
CI ANDIEQUIP S.A.S
CIMA LTDA
GLOBAL SERVICE MEDICAL SAS</t>
  </si>
  <si>
    <t xml:space="preserve">NO </t>
  </si>
  <si>
    <t>2DIAS</t>
  </si>
  <si>
    <t xml:space="preserve">16/6/2020
17/6/2020
18/6/2020
19/6/2020
</t>
  </si>
  <si>
    <t>16/6/2020
15:00</t>
  </si>
  <si>
    <t>17/06/2020
16:05</t>
  </si>
  <si>
    <t>17/06/2020
16:00</t>
  </si>
  <si>
    <t>CAJA DE COMPENSACION FAMILIAR</t>
  </si>
  <si>
    <t>26/6/2020
18:00</t>
  </si>
  <si>
    <t>2 DIAS</t>
  </si>
  <si>
    <t xml:space="preserve">25/6/2020
26/6/2020
30/6/2020
1/7/2020
</t>
  </si>
  <si>
    <t>25/6/2020
19:00</t>
  </si>
  <si>
    <t>30/06/2020
09:05</t>
  </si>
  <si>
    <t>30/06/2020
09:00</t>
  </si>
  <si>
    <t>30/6/2020
12:20</t>
  </si>
  <si>
    <t>10/06/2020
11/6/2020
12/6/2020
16/6/2020
17/6/2020
19/6/2020</t>
  </si>
  <si>
    <t>10/6/2020
15:33</t>
  </si>
  <si>
    <t>12/06/2020
16:00</t>
  </si>
  <si>
    <t>CONSULTORIA Y CONSTRUCCION ESPECIALIZADA S.A.S.
CONSORCIO SANIDAD
PROYECTOS INGENIERIA Y MANTENIMIENTO S.A.S
ingeniería y aplicaciones MG SAS
gubo constructores sas
HKLLOGISTICS
CONSTRUYAME SAS
MASE INGENIEROS CONSTRUCTORES ASOCIADOS S.A.S
CONSTRUIRE S.A.S.
CONSORCIO SANIDAD
CONSTRUYAME SAS
MASE INGENIEROS CONSTRUCTORES ASOCIADOS S.A.S
GBS
forlen ingeniería ltda
T&amp;C INGENIEROS SAS
ING ARANGO CIA SAS</t>
  </si>
  <si>
    <t>30/6/2020
1/7/2020
2/7/2020
9/7/2020
13/7/2020</t>
  </si>
  <si>
    <t>30/6/2020
18:00</t>
  </si>
  <si>
    <t>8/7/2020
18:05</t>
  </si>
  <si>
    <t>8/7/2020
18:00</t>
  </si>
  <si>
    <r>
      <t xml:space="preserve">EN OBSERVACIONES Y SE ADENDO EL CIERRE PARA 6 JUL 2020
</t>
    </r>
    <r>
      <rPr>
        <sz val="8"/>
        <color rgb="FFFF0000"/>
        <rFont val="Calibri"/>
        <family val="2"/>
        <scheme val="minor"/>
      </rPr>
      <t>PENDIENTE MODIFICACION PAA
NO SE PRESENTÓ NINGUN OFERENTE</t>
    </r>
  </si>
  <si>
    <t>SIN OFERTAS</t>
  </si>
  <si>
    <t>RESOLUCIONO 054 
8 7  2020</t>
  </si>
  <si>
    <t>18-5-2020
15:07</t>
  </si>
  <si>
    <t>10720
27-04-27</t>
  </si>
  <si>
    <t>PASTA O PULPA, PAPEL Y PRODUCTOS DE PAPEL; IMPRESOS Y ARTICULOS RELACIONADOS</t>
  </si>
  <si>
    <t>SE RECIBIO ESTUDIO PREVIO Y EXPEDIENTE EL 18 MAYO 2020, QUEDA UN SALDO PARA PROYECTAR UN NUEVO PROCESO POR MIIMA VERIFICAR PAA</t>
  </si>
  <si>
    <t>DISPAPELES SAS
Nit No. 860.028.580-2</t>
  </si>
  <si>
    <t xml:space="preserve"> No. CONTRATO </t>
  </si>
  <si>
    <t>FECHA DE SUSCRIPCIÓN</t>
  </si>
  <si>
    <t>RESPONSABLE</t>
  </si>
  <si>
    <t>NOMBRE DEL ORDENADOR DEL GASTO O SU DELEGADO</t>
  </si>
  <si>
    <t>NÚMERO DE CÉDULA DEL ORDENADOR DEL GASTO O SU DELEGADO</t>
  </si>
  <si>
    <t xml:space="preserve"> MODALIDAD DE SELECCIÓN </t>
  </si>
  <si>
    <t>CLASE DE CTO</t>
  </si>
  <si>
    <t xml:space="preserve"> No. proceso </t>
  </si>
  <si>
    <t xml:space="preserve">No. CTO INTER                                                                                                            </t>
  </si>
  <si>
    <t xml:space="preserve">FUERZA </t>
  </si>
  <si>
    <t>VENCIMIENTO INTER</t>
  </si>
  <si>
    <t>IDENTIFICACION</t>
  </si>
  <si>
    <t>VALOR INICIAL CONTRATO</t>
  </si>
  <si>
    <t>RP</t>
  </si>
  <si>
    <t>FECHA DE SUSCRIPCION DE LA ADICION</t>
  </si>
  <si>
    <t>VALOR ADICIONES</t>
  </si>
  <si>
    <t xml:space="preserve">VALOR PAGADO </t>
  </si>
  <si>
    <t>PORCENTAJE DE EJECUCIÓN CUANTITATIVA (%)</t>
  </si>
  <si>
    <t>REINTEGROS</t>
  </si>
  <si>
    <t>FECHA DE INICIO CONTRATO</t>
  </si>
  <si>
    <t>FECHA TERMINACION CONTRATO</t>
  </si>
  <si>
    <t>FECHA PREVISTA DE LIQUIDACION</t>
  </si>
  <si>
    <t>FECHA DE SUSCRIPCIÓN DE LA PRÓRROGA</t>
  </si>
  <si>
    <t>PRORROGAS</t>
  </si>
  <si>
    <t>ESTADO DEL CONTRATO</t>
  </si>
  <si>
    <t xml:space="preserve"> NOMBRE SUPERVISOR/ INTERVENTOR </t>
  </si>
  <si>
    <t>CARGO DEL SUPERVISOR</t>
  </si>
  <si>
    <t>FECHA NOTIFICACION</t>
  </si>
  <si>
    <t xml:space="preserve"> GARANTÍAS / TIPO DE GARANTÍA </t>
  </si>
  <si>
    <t>GARANTÍA
RIESGOS ASEGURADOS</t>
  </si>
  <si>
    <t>FECHA EXPEDICIÓN GARANTIAS</t>
  </si>
  <si>
    <t xml:space="preserve"> GARANTÍAS / ENTIDAD ASEGURADORA </t>
  </si>
  <si>
    <t>GARANTÍAS / NÚMERO DE LA GARANTÍA</t>
  </si>
  <si>
    <t xml:space="preserve"> GARANTÍAS / RIESGOS ASEGURADOS </t>
  </si>
  <si>
    <t>GARANTÍAS / PORCENTAJE ( % ) ASEGURADO</t>
  </si>
  <si>
    <t>GARANTÍAS / VALOR ASEGURADO</t>
  </si>
  <si>
    <t>ACTIVIDADES PRINCIALES (DESCRIBA LOS LUGARES ESPECIFICOS DE ACCIÓN DEL CONTRATO O CONVENIO O LA COMPRA DE LOS ELEMENTOS ESPECIFICOS)</t>
  </si>
  <si>
    <t>PORCENTAJE DE EJECUCIÓN CUALITATIVA (%)</t>
  </si>
  <si>
    <t xml:space="preserve"> CODIGO SAP </t>
  </si>
  <si>
    <t xml:space="preserve"> OBSERVACIONES </t>
  </si>
  <si>
    <t xml:space="preserve"> ORFEO </t>
  </si>
  <si>
    <t>FERNANDO FABRA
ABOG. SANDRA FORTICH</t>
  </si>
  <si>
    <t>MY JOSE LIBARDO SISA</t>
  </si>
  <si>
    <t>74,370,565</t>
  </si>
  <si>
    <t>SUMINISTRO</t>
  </si>
  <si>
    <t xml:space="preserve"> N/A </t>
  </si>
  <si>
    <t xml:space="preserve">CIALTA SAS
</t>
  </si>
  <si>
    <t>Nit 830.046.757-6</t>
  </si>
  <si>
    <t>9120
28-01-2020</t>
  </si>
  <si>
    <t>SP FAIVER GOMEZ
C.C.No.</t>
  </si>
  <si>
    <t>COORDINADOR ABASTECIMIENTOS</t>
  </si>
  <si>
    <t>PÓLIZA</t>
  </si>
  <si>
    <t>CUMPLIMIENTO DE CONTRATO</t>
  </si>
  <si>
    <t xml:space="preserve">
SEGUROS DEL ESTADO S.A.</t>
  </si>
  <si>
    <t>37-44-101033745</t>
  </si>
  <si>
    <t xml:space="preserve"> CALIDAD DE SERVICIO-CUMPLIMIENTO DEL CONTRATO-PAGO DE SALARIOS </t>
  </si>
  <si>
    <t>20-50-5%</t>
  </si>
  <si>
    <t xml:space="preserve">JHON FERNEY MOYORGA L Y/O TAMALES DOÑA ROSANA 
</t>
  </si>
  <si>
    <t>ING. SILENE CARDENAS P.
C.C.No.52996624</t>
  </si>
  <si>
    <t>INGENIERA DE ALIMENTOS</t>
  </si>
  <si>
    <t>ASEGURADORA SOLIDARIA</t>
  </si>
  <si>
    <t>SM FREDY ORTIZ RIVEROS
CC17340006</t>
  </si>
  <si>
    <t xml:space="preserve">008-005-2020
</t>
  </si>
  <si>
    <t>POLLOS SAVICOL S.A.</t>
  </si>
  <si>
    <t>Nit N. 860.403.972-4</t>
  </si>
  <si>
    <t>6420
29-01-220</t>
  </si>
  <si>
    <t>SM FREDY ORTIZ RIVEROS
CC</t>
  </si>
  <si>
    <t>LIDER COMEDORES</t>
  </si>
  <si>
    <t>SEGUROS DEL ESTADO</t>
  </si>
  <si>
    <t>18-44-101066373</t>
  </si>
  <si>
    <t>TASD GLORIA H. PEREZ C.C. 39,777,586,</t>
  </si>
  <si>
    <t>NA</t>
  </si>
  <si>
    <t xml:space="preserve">
NIT No. 800 055 116 4</t>
  </si>
  <si>
    <t>19820
28-02-2020
$400,000,000
19920
28-02-2020
$700.000.000</t>
  </si>
  <si>
    <t xml:space="preserve">300-47-994000014038
</t>
  </si>
  <si>
    <t>008-010-2020</t>
  </si>
  <si>
    <t>Nit No. 900.532.470-6</t>
  </si>
  <si>
    <t>20120
28-02-2020</t>
  </si>
  <si>
    <t>SP HENRY EDUARDO IPUZ</t>
  </si>
  <si>
    <t>ALMACENISTA</t>
  </si>
  <si>
    <t>SEGUROS DEL ESTADO S.A.</t>
  </si>
  <si>
    <t xml:space="preserve">25-44-1011440432
</t>
  </si>
  <si>
    <t xml:space="preserve">008-011-2020
</t>
  </si>
  <si>
    <t>008-021-2020</t>
  </si>
  <si>
    <t xml:space="preserve">MACS COMERCIALIZADORA Y DISTRIBUIDORA SAS
</t>
  </si>
  <si>
    <t xml:space="preserve">
Nit 900.540.562-9</t>
  </si>
  <si>
    <t>20320
03-03-03</t>
  </si>
  <si>
    <t xml:space="preserve">25-44-101140596
</t>
  </si>
  <si>
    <t>008 012 2020</t>
  </si>
  <si>
    <t>10 03 2020</t>
  </si>
  <si>
    <t>SUMINISTRO DE TAMALES Y ENVUELTOS DE MAZORCA CON DESTINO A LOS COMEDORES DE TROPA ADMINISTRADOS POR LA REGIONAL CENTRO EN BOGOTA CUNDINAMAMRCA MARANDUA (VICHADA) BOYACA Y LETICIA (AMAZONAS)</t>
  </si>
  <si>
    <t>SUMINSITR0</t>
  </si>
  <si>
    <t>JHO FERNEY MAYORGA LOZANO Y/O TAMALES TOLIMENSES DOÑA ROSANA
Nit No.80 054 502</t>
  </si>
  <si>
    <t>Nit No. 80 054 502</t>
  </si>
  <si>
    <t>22020
11 03 2020</t>
  </si>
  <si>
    <t>31 12 2020</t>
  </si>
  <si>
    <t>30 04 2021</t>
  </si>
  <si>
    <t>SM FREDY ORTIZ RIVEROS CC 17340006</t>
  </si>
  <si>
    <t>LIDER DE COMEDORES DE TROPA</t>
  </si>
  <si>
    <t>14-44-101116632</t>
  </si>
  <si>
    <t>008 013 20020</t>
  </si>
  <si>
    <t>13 03 2020</t>
  </si>
  <si>
    <t xml:space="preserve">SUMINISTRO DE CARNES FRIAS CON DESTINO A LAS UNIDADES DE NEGOCIO ADMINISTRADAS POR LA REGIONAL CENTRO DE LA AGENCIA LOGISTICA DE LAS FUERZAS MILITARES
</t>
  </si>
  <si>
    <t>SUMINISTR0</t>
  </si>
  <si>
    <t>SALSAMENTARIA MARTOMORE LTDA
Nit No</t>
  </si>
  <si>
    <t>Nit No 860.052-527-2</t>
  </si>
  <si>
    <t>30 04 2020</t>
  </si>
  <si>
    <t>18 03 2020</t>
  </si>
  <si>
    <t>11-44-10-11-50554</t>
  </si>
  <si>
    <t>008 014 2020</t>
  </si>
  <si>
    <t>16 03 2020</t>
  </si>
  <si>
    <t>SUMINISTRO DE COMBUSTIBLE (ACPM PARA CALDERAS) CON DESTINO A LOS COMEDORES DE TROPA, ADMINISTRADOS POR LA REGIONAL CENTRO DE LA AGENCIA LOGÍSTICA DE LAS FUERZAS MILITARES</t>
  </si>
  <si>
    <t>DISTRIBUIDROS NACIONAL DE COMBUSTIBLE
Nit No</t>
  </si>
  <si>
    <t>Nit No 800.217.497-1</t>
  </si>
  <si>
    <t>SM FREDY ORTIZ RIVEROS C.C. 17340006</t>
  </si>
  <si>
    <t>20 03 2020</t>
  </si>
  <si>
    <t>24 03 2020</t>
  </si>
  <si>
    <t>33-44-101198592</t>
  </si>
  <si>
    <t>008 018 2020</t>
  </si>
  <si>
    <t>SUMINISTRO DE PRODUCTOS LACTEOS CON DESTINO A LAS UNIDADES DE NEGOCIO ADMCIISTRADAS POR LA REGIONAL CENTRO DE LA AGENCIA LOGISTICA DE LAS FUERZAS MILITARES</t>
  </si>
  <si>
    <t>MACS COMERCIALIZADORA Y ISTRIBUIDORA S.A.S</t>
  </si>
  <si>
    <t>Nit No 900 540 562-9</t>
  </si>
  <si>
    <t>SP STELLA LOPEZ C.C. 52 180 244</t>
  </si>
  <si>
    <t>LIDER CENTRO DE ABASTECIMIENTO Y DISTRIBUCION</t>
  </si>
  <si>
    <t>30 03 2020</t>
  </si>
  <si>
    <t>24 30 2020</t>
  </si>
  <si>
    <t>SEGUROS DEL ESTADO S.A.S</t>
  </si>
  <si>
    <t>24-44-101141204</t>
  </si>
  <si>
    <t>008 019 2020</t>
  </si>
  <si>
    <t>ALIMENTOS PROVERCOL S.A.S</t>
  </si>
  <si>
    <t>NIT No  900 557 006 -1</t>
  </si>
  <si>
    <t>26 03 2020</t>
  </si>
  <si>
    <t>14-44-10-1116889</t>
  </si>
  <si>
    <t>CALIDAD DE SEERVICIO-CUMPLIMIENTOS DEL CONTRATO PAGO DE SALARIOS</t>
  </si>
  <si>
    <t>008 020 2020</t>
  </si>
  <si>
    <t>SUMINISTRO DE ELEMENTOS DE ASEO Y LIMPIEZA Y DESINFECION A TODO COSTO CON DESTINO A LAS UNIDADES DE NEGOCIO DE A AGENCIA LOGISTICA DE LAS FUERZAS MILITARES REGIONAL CENTRO</t>
  </si>
  <si>
    <t>LA CASA DE SUMINISTROS Y SERVICIOS S.A.S</t>
  </si>
  <si>
    <t>NIT No 830 040 054 -1</t>
  </si>
  <si>
    <t>30 11 2020</t>
  </si>
  <si>
    <t>KAREN LEON</t>
  </si>
  <si>
    <t>TECNICO PARA APOYO Y SEGURIDAD Y DEFENSA</t>
  </si>
  <si>
    <t xml:space="preserve">27 3 2020 </t>
  </si>
  <si>
    <t>33-46-101022840</t>
  </si>
  <si>
    <t>008 021 2020</t>
  </si>
  <si>
    <t>31 03 2020</t>
  </si>
  <si>
    <t>SUMINISTRO DE ESTANCIAS DE ALIMENTACION PARA EL PERSONAL DE SOLDADOS ORGANICOS DEL BATALLON DE POLICIA MILITAR No. 13 BACATA DEL EJERCITO NACIONAL QUE PRESTAN SERVICIOS DE SEGURIDAD EN LA SOCIEDAD HOTELERA TEQUENDAMA  DE LAS FUERZAS MILITARES</t>
  </si>
  <si>
    <t>SOCIEDAD HOTELERA TEQUENDMA</t>
  </si>
  <si>
    <t xml:space="preserve">31 03 2020 </t>
  </si>
  <si>
    <t>008 022 2020</t>
  </si>
  <si>
    <t>27 03 2020</t>
  </si>
  <si>
    <t>PRESTAR EL SERVICIO DE FUMIGACIÓN, DESINFECCIÓN DE AMBIENTES, MANEJO INTEGRADO DE PLAGAS, MANTENIMIENTO E INSTALACIÓN DE DISPOSITIVOS PARA CONTROL DE PLAGAS; LAVADO Y DESINFECCIÓN DE TANQUES PARA CADA UNIDAD DE NEGOCIO, COMEDOR DE TROPA Y SEDE ADMINISTRATIVA DE LA REGIONAL CENTRO DE LA AGENCIA LOGÍSTICA DE LAS FUERZAS MILITARES.</t>
  </si>
  <si>
    <t>PRESTACION DE SERVICIOS</t>
  </si>
  <si>
    <t>FUMI ESPRAY SAS</t>
  </si>
  <si>
    <t>NIT No 900 654 916-2</t>
  </si>
  <si>
    <t>15 12 2020</t>
  </si>
  <si>
    <t>COMPAÑÍA MUNDIAL</t>
  </si>
  <si>
    <t>008 023 2020</t>
  </si>
  <si>
    <t>01 04 2020</t>
  </si>
  <si>
    <t>SUMINISTRO DE FRUTAS Y VERDURAS TUBERCULO HUEVOS CON DESTINO AL CENTRO DE ALMACENAMIENTO Y DISTRIBUCIN CADS REGIONAL CNETRO</t>
  </si>
  <si>
    <t>EDILBERTO DAZA GUERRERO</t>
  </si>
  <si>
    <t>NIT No 17119230</t>
  </si>
  <si>
    <t>01.04.2020</t>
  </si>
  <si>
    <t>31.12.2020</t>
  </si>
  <si>
    <t>30.04.2021</t>
  </si>
  <si>
    <t>SP. PATRICIA LOPEZ</t>
  </si>
  <si>
    <t>04,04,2020</t>
  </si>
  <si>
    <t>SEGUROS SURAMERICANA</t>
  </si>
  <si>
    <t>2599672-8</t>
  </si>
  <si>
    <t>PRESTACION DEL SERVICIO A TODO COSTO DE EXAMENES MEDICOS OCUPACIONALES PARA EL PERSONAL DE LA REGIONAL CENTRO DE LA AGENCIA LOGISTICA DE LAS FUERZAS MILITARES</t>
  </si>
  <si>
    <t>CENTRO DE DIAGNOSTICO Y TRATAMIENTO CENDIATRA SOCIEDAD POR ACCIONES SIMPLIFICADA</t>
  </si>
  <si>
    <t>Nit No. 800.180.176-9</t>
  </si>
  <si>
    <t>008-025-2020</t>
  </si>
  <si>
    <t>SUMINISTRO DE GAS PROPANO Y GAS LICUADO DE PETROLEO CON DESTINO A LAS UNIDADES DE NEGOCIO DE LA REGIONAL CENTRO DE LA AGENCIA LOGISTICA DE LAS FUERZAS MILITARES</t>
  </si>
  <si>
    <t>MEGAS SAS ESP</t>
  </si>
  <si>
    <t>Nit 900.913.507-5</t>
  </si>
  <si>
    <t>008-026-2020</t>
  </si>
  <si>
    <t>ADQUISICION DE VALES DE ALIMENTACION CON DESTINO A LOS DIFERENTES COMEDORES DE TROPA ADMINISTRADOS POR LA REGIONAL CENTRO</t>
  </si>
  <si>
    <t>COMPILER S.A.S</t>
  </si>
  <si>
    <t>Nit No. 901.211.826-0</t>
  </si>
  <si>
    <t>008-027-2020</t>
  </si>
  <si>
    <t>SUMINISTRO DE VIVERES SECOS CON DESTINO AL CENTRO DE ALMACENAMIENTO Y DISTRIBUCION CADS UBICADO EN LA CIUDAD DE LETICIA, ADMINISTRADO POR LA REGIONAL CENTRO AGENCIA LOGISTICA DE LAS FUERZAS MILITARES</t>
  </si>
  <si>
    <t>HIPER KOSTO S.A.S</t>
  </si>
  <si>
    <t>Nit No. 900.189.112-3</t>
  </si>
  <si>
    <t>008-028-2020</t>
  </si>
  <si>
    <t>SUMINISTRO DE BOLSAS PLASTICAS DE BASURA Y BOLSAS ZIPLOT; CON DESTINO A LAS UNIDADES DE NEGOCIO Y COMEDORES DE TROPA A CARGO DE LA REGIONAL CENTRO DE LA AGENCIA LOGISITCA DE LAS FUERZAS MILITARES</t>
  </si>
  <si>
    <t>CONTINENTAL TRADE SAS</t>
  </si>
  <si>
    <t>NIT 830.045.842-1</t>
  </si>
  <si>
    <t>03.04.2020</t>
  </si>
  <si>
    <t>10.12.2020</t>
  </si>
  <si>
    <t>KAREN LEÓN</t>
  </si>
  <si>
    <t>07.04.2020</t>
  </si>
  <si>
    <t>06.04.2020</t>
  </si>
  <si>
    <t>COMPAÑÍA MUNDIAL DE SEGUROS</t>
  </si>
  <si>
    <t>NB-100127804</t>
  </si>
  <si>
    <t>008-029-2020</t>
  </si>
  <si>
    <t>SUMINISTRO DE ELEMENTOS DE PROTECCION PERSONAL PARA LOS SOLDADOS AUXILIARES Y PERSONAL QUE CONFORMAN LA REGIONAL CENTRO DE LA AGENCIA LOGISITCA DE LAS FUERZAS MILITARES</t>
  </si>
  <si>
    <t>CONVIL SOLUCIONES S.A.S.</t>
  </si>
  <si>
    <t>Nit 901.151.222-4</t>
  </si>
  <si>
    <t>08.04.2020</t>
  </si>
  <si>
    <t>15.12.2020</t>
  </si>
  <si>
    <t>15.04.2020</t>
  </si>
  <si>
    <t>26.04.2020</t>
  </si>
  <si>
    <t>96-44-101152796</t>
  </si>
  <si>
    <t>008-030-2020</t>
  </si>
  <si>
    <t>SUMINISTROS DE PRODUCTOS Y UTENSILIOS DESECHABLES PARA ATENDER LAS DIFERENTES ACTIVIDADES DE LOS COMEDORES DE TROPA, ABASTECIDAS POR MEDIO DE LA REGIONAL CENTRO DE LA AGENCIA LOGISTICA DE LAS FUERZAS MILITARES</t>
  </si>
  <si>
    <t>COMERCIALIZADORA TCR REPRESENTACIONES Y DISTRIBUCCIONES E U</t>
  </si>
  <si>
    <t>Nit 900.039.569-2</t>
  </si>
  <si>
    <t>13.04.2020</t>
  </si>
  <si>
    <t>13.08.2020</t>
  </si>
  <si>
    <t>14-44-101117225</t>
  </si>
  <si>
    <t>COMPRAVENTA</t>
  </si>
  <si>
    <t>30.06.2020</t>
  </si>
  <si>
    <t>30.10.2020</t>
  </si>
  <si>
    <t>HENRY IPUZ</t>
  </si>
  <si>
    <t>SUMINISTRO DE FRUTAS, HORTALIZAS, TUBERCULOS Y HUEVOS PARA LOS COMEDORES DE TROPA ADMINISTRADOS POR LA REGIONAL CENTRO EN BOGOTÁ, CUNDINAMARCA, MARANDUA (VICHADA), BOYACÁ Y AMAZONAS</t>
  </si>
  <si>
    <t>DAZA GUERRERO EDILBERTO</t>
  </si>
  <si>
    <t>21.04.2020</t>
  </si>
  <si>
    <t>22.04.2020</t>
  </si>
  <si>
    <t>ASEGURADORA SURAMERICANA</t>
  </si>
  <si>
    <t>2606923-2</t>
  </si>
  <si>
    <t xml:space="preserve">CASA DE BANQUETES AMANDA Y/O FOLRA AMANDA SALAMANCA
</t>
  </si>
  <si>
    <t>Nit 35.459.357-2</t>
  </si>
  <si>
    <t>Carlos Blanco</t>
  </si>
  <si>
    <t>07.05.2020</t>
  </si>
  <si>
    <t>27.04.2020</t>
  </si>
  <si>
    <t>2610559-1</t>
  </si>
  <si>
    <t>POLLO ANDINO S.A.</t>
  </si>
  <si>
    <t>Nit  860.076.820-1</t>
  </si>
  <si>
    <t>29.04.2020</t>
  </si>
  <si>
    <t>Silene cardenas</t>
  </si>
  <si>
    <t>06.05.2020</t>
  </si>
  <si>
    <t>05.05.2020</t>
  </si>
  <si>
    <t>37-44-101034416</t>
  </si>
  <si>
    <t xml:space="preserve">COMPUSERTEC INGENIERIA SAS
</t>
  </si>
  <si>
    <t>Nit 830.044.504-0</t>
  </si>
  <si>
    <t>ASEBIOL SAS</t>
  </si>
  <si>
    <t>Nit 860.520.408-2</t>
  </si>
  <si>
    <t>SERVICIOS DE MANTENIMIENTO, REPARACIÓN E INSTALACIÓN (EXCEPTO SERVICIOS DE CONSTRUCCIÓN)</t>
  </si>
  <si>
    <t>000-043-2020</t>
  </si>
  <si>
    <t>PINZUAR</t>
  </si>
  <si>
    <t>00-05-2020</t>
  </si>
  <si>
    <t>33-44-101200036</t>
  </si>
  <si>
    <t>ADQUISICION DE DOTACION PARA PERSONAL ADMINISTRATIVOS Y OPERATIVO DE LA REGIONAL CENTRO DE LA AGENCIA LOGISITCA DE LAS FUERZAS MILITARES</t>
  </si>
  <si>
    <t>COMPRAMENTA</t>
  </si>
  <si>
    <t>ARKIMAX INTERNACIONAL LTDA</t>
  </si>
  <si>
    <t>CONTRATAR EL MANTENIMIENTO PREVENTIVO Y CORRECTIVO A TODO COSTO (INCLUYENDO REPUESTOS, TRASNPORTE, TRASLADOS, MANO DE OBRA, VIATICOS, ETC), A LOS EQUIPOS DE COCINA INSDUSTRIAL CONGELACION Y REFFRIGERACION, ASIGNADOS, A LOS COMEDORES DE TROPA QUE ADMI</t>
  </si>
  <si>
    <t>BIOASESORES S.A.S</t>
  </si>
  <si>
    <t>ADQUISICION DE DOTACION PARA BOTIQUINES, ADQUISICION DE NEVERA SALAS AMIGAS DE LA FAMILIA LACTANTE DEL ENTORNO LABORAL, SEÑALIZACION DE SEGURIDAD, DEMARCACION, RECARGA, MANTENIMIENTO Y ADQUISICION DE EQUIPOS EXTINTORES PARA CADA UNIDAD DE NEGOCIO Y S</t>
  </si>
  <si>
    <t>MEGASERVICE GVM LTDA</t>
  </si>
  <si>
    <t>CONTRATAR EL SUMINISTRO ELEMENTOS DE PAPELERIA Y UTILES DE OFICINA TONER TINTAS PARA IMPRESORAS DE LAS DIREFENTES AREAS DE LA REGIONAL CENTRO</t>
  </si>
  <si>
    <t>COLORBLCK S.A.S</t>
  </si>
  <si>
    <t>CONTRATAR EL SERVICIO DE MANTENIMIENTO PREVENTIVO Y CORRECTIVO DEL EQUIPO (ESTIVADOR Y MONTACARGAS) DEL CENTRO DE ALMACEMAMIENTO Y DISTRIBUCION DE LA REGIONAL CENTRO DE LA AGENCIA LOGISTICA DE LAS FUERZAS MILITARES</t>
  </si>
  <si>
    <t>SOCIEDAD DE COMERCIALIZACION INTERNACIONAL ANDINA DE EQUIPOS SUMINISTROS Y SERVICIOS S.A.S. CI ANDIEQUIP S.A.S.</t>
  </si>
  <si>
    <t>MANTENIMIENTO DE INSTALACIONES DE LAS OFICINAS ADMINISTRATIVAS Y EL CENTRO DE ALMACENAMIENTO Y DISTRIBUCION CAD COTA REGIONAL CENTRO DE LA AGENCIA LOGISTICA</t>
  </si>
  <si>
    <t>008-056-2020</t>
  </si>
  <si>
    <t>MASE INGENIEROS CONSTRUCTORES ASOCIADOS SAS</t>
  </si>
  <si>
    <t>CONTRATAR EL SERVICIO DE BIENESTAR PARA EL PERSONAL QUE LABORA EN LA REGIONAL CENTRO DE LA AGENCIA LOGISTICA DE LAS FUERZAS MILITARES</t>
  </si>
  <si>
    <t>008-058-2020</t>
  </si>
  <si>
    <t>COMPENSAR</t>
  </si>
  <si>
    <t>COMPRA VENTA</t>
  </si>
  <si>
    <r>
      <rPr>
        <b/>
        <sz val="9"/>
        <color theme="1"/>
        <rFont val="Calibri"/>
        <family val="2"/>
        <scheme val="minor"/>
      </rPr>
      <t>CALYPSO DEL CARIBE S.A.</t>
    </r>
    <r>
      <rPr>
        <sz val="9"/>
        <color theme="1"/>
        <rFont val="Calibri"/>
        <family val="2"/>
        <scheme val="minor"/>
      </rPr>
      <t xml:space="preserve">
</t>
    </r>
  </si>
  <si>
    <t>23620
17-03-2020</t>
  </si>
  <si>
    <t>28720
24 03 2020</t>
  </si>
  <si>
    <t>28820
24 03 2020</t>
  </si>
  <si>
    <t>30620
26-03-2020</t>
  </si>
  <si>
    <t>34920
31-03 2020</t>
  </si>
  <si>
    <t>33920
27-03 2020</t>
  </si>
  <si>
    <t xml:space="preserve">35020 
01.04.2020 </t>
  </si>
  <si>
    <t>35420 
01.04.2020</t>
  </si>
  <si>
    <t>36020 
02.04.2020</t>
  </si>
  <si>
    <t>36620 
03.04.2020</t>
  </si>
  <si>
    <t>38020 
06.04.2020</t>
  </si>
  <si>
    <t>36820 
03.04.2020</t>
  </si>
  <si>
    <t>39120 
08.04.2020</t>
  </si>
  <si>
    <t>38520 
07.04.2020</t>
  </si>
  <si>
    <t>42820 
22.04.2020</t>
  </si>
  <si>
    <t>47020 
06.05.2020</t>
  </si>
  <si>
    <t xml:space="preserve">46520 
04.05.2020 </t>
  </si>
  <si>
    <t>48120
07-05-2020</t>
  </si>
  <si>
    <t>48220
07-05-20</t>
  </si>
  <si>
    <t xml:space="preserve">48920 
08.05.2020 </t>
  </si>
  <si>
    <t xml:space="preserve">57520 
05.06.2020 </t>
  </si>
  <si>
    <t>60120 
18-06-2020</t>
  </si>
  <si>
    <t xml:space="preserve">60220 
18.06.2020 </t>
  </si>
  <si>
    <t>60220 
18-06-2020</t>
  </si>
  <si>
    <t>64820
23-06-2020</t>
  </si>
  <si>
    <t>65520
24-06-2020</t>
  </si>
  <si>
    <t>65320
30-06-2020</t>
  </si>
  <si>
    <t>64420
19-06-2020</t>
  </si>
  <si>
    <t>22720
13-03-2020</t>
  </si>
  <si>
    <t>12220 
10 7 2020</t>
  </si>
  <si>
    <t>23/07/2020
Estudio revisado y ajustado</t>
  </si>
  <si>
    <t>008-050-2020
25-08-2020</t>
  </si>
  <si>
    <t>24/7/2020
31/07/2020
3/08/2020
5/08/2020
11/8/2020
12/8/2020
13/8/2020
18/8/2020
21/08/2020
24/08/2020
25/08/2020
26/08/2020</t>
  </si>
  <si>
    <t>24/7/2020 
18:20</t>
  </si>
  <si>
    <t>13/08/2020
10:00</t>
  </si>
  <si>
    <t>DIABEN SAS
CALYPSO DEL CARIBE</t>
  </si>
  <si>
    <t>18/8/2020
18:00</t>
  </si>
  <si>
    <t>008 060 2020</t>
  </si>
  <si>
    <t>MONICA SANTACRUZ
SERGIO SALAZAR 
MY JOSE LIBARDO SISA
GLORIA PEREZ</t>
  </si>
  <si>
    <t>21/08/2020
16:21</t>
  </si>
  <si>
    <t>008 061 2020</t>
  </si>
  <si>
    <t>008 063 2020</t>
  </si>
  <si>
    <t>008 064 2020</t>
  </si>
  <si>
    <t>008 065 2020</t>
  </si>
  <si>
    <t>008 066 2020</t>
  </si>
  <si>
    <t>YENNY PAOLA HERNANDEZ
SP CARLOS BLANCO MESA
FERNANDO FABRA G.</t>
  </si>
  <si>
    <t>MONICA SANTACRUZ
CARLOS BLANCO
ING SARA VELASCO
GLORIA PEREZ</t>
  </si>
  <si>
    <t>YENNY PAOLA HERNANDEZ
SERGIO GOMEZ
MY JOSE LIBARDO SISA</t>
  </si>
  <si>
    <t>TECNICO SERGIO GOMEZ
MAYOR JOSE LIBARDO
MONICA SANTACRUZ
GLORIA PEREZ</t>
  </si>
  <si>
    <t>SUMINISTRO DE TAMALES Y ENVUELTOS DE MAZORCA CON DESTINO AUNIDADES DE NEGOCIO ADMINISTRADAS POR LA REGIONAL CENTRO DE LA AGENCIA LOGISTICA DE LAS FUERZAS MILITARES</t>
  </si>
  <si>
    <t>SUMINISTRO DE PRODUCTOS LACTEOS CON DESTINO A LAS UNIDADES DE NEGOCIO ADMINISTRADAS POR LA REGIONAL CENTRO DE LA AGENCIA LOGISTICA DE LAS FUERZAS MILITARES</t>
  </si>
  <si>
    <t xml:space="preserve">SUMINISTRO DE FRUTAS; VERDURAS; HORTALIZAS; TUBERCULOS Y HUEVOS CON DESTINO A LAS UNIDADES DE  NEGOCIO ADMINISTRADAS POR LA REGIONAL CENTRO DE LA AGENCIA LOGISTICA DE LAS FUERZAS MILITARES </t>
  </si>
  <si>
    <t>SUMINISTRO  DE MEJORAS DE ALIMENTACION CON DESTINO A LAS UNIDADES DE NEGOCIO ADMINISTRADAS POR  LA REGIONAL CENTRO DE LA AGENCIA LOGISTICA DE LAS FUERZAS MILITARES</t>
  </si>
  <si>
    <t>13120
11-08-2020</t>
  </si>
  <si>
    <t xml:space="preserve">A-05-01-01-002-003 PRODUCTOS DE MOLINERIA, ALMODONES Y PRODUCTOS DERIVADOS DEL </t>
  </si>
  <si>
    <t>13220
19-8-2020</t>
  </si>
  <si>
    <t>13520
21-08-2020</t>
  </si>
  <si>
    <t>A-05-01-01-003-002 PASTA O PULPA, PAPEL Y PRODUCTOS DE PAPEL, IMPRESOS Y ARTICULOS RELACIONADOS</t>
  </si>
  <si>
    <t>14120
8-09-2020</t>
  </si>
  <si>
    <t xml:space="preserve">A-05-01-01-000-001 PRODUCTOS DE LA AGRICULTURA Y LA HORTICULTURUA
A-05-01-01-000-002 ANIMALES VIVIS Y PRODUCTOS ANIMALES </t>
  </si>
  <si>
    <t>14220
16-09-2020</t>
  </si>
  <si>
    <t>15020 
07-20-2020</t>
  </si>
  <si>
    <t xml:space="preserve">A-02-02-02-008-007 SERVICIOS DE MANTENIMIENTO REPARACION E INSTALACION (EXCEPTO SERVICIOS DE CONSTRUCCION).
A-05-01-02-008-007 SERVICIOS DE MANTENIMIETNO, REPARACIÓN E </t>
  </si>
  <si>
    <t xml:space="preserve">A-05-01-01-003-002 </t>
  </si>
  <si>
    <t xml:space="preserve">A-02-02-02-008-007 
A-05-01-02-008-007 </t>
  </si>
  <si>
    <t>008-051-2020
25-08-2020</t>
  </si>
  <si>
    <t>BIG PASS SAS
Nit 800.112.214-2</t>
  </si>
  <si>
    <t>008-053-2020
16-09-2020</t>
  </si>
  <si>
    <t>008-054-2020
21-09-2020</t>
  </si>
  <si>
    <t>008-052-2020
1-09-2020</t>
  </si>
  <si>
    <t>LUIS FERNANDO VARGAS
Nit 18.392.689-0</t>
  </si>
  <si>
    <t>008-055-2020
09-10-2020</t>
  </si>
  <si>
    <t>008-057-2020
16-10-2020</t>
  </si>
  <si>
    <t>ALIMENTOS PROVERCOL SAS
Nit 900.557.006-1</t>
  </si>
  <si>
    <t>008-056-2020
15-10-2020</t>
  </si>
  <si>
    <t>TECNI CENTRO AUTOMOTRIZ JJ LTDA
Nit No. 830.134.871-5</t>
  </si>
  <si>
    <t xml:space="preserve">
25-08-2020</t>
  </si>
  <si>
    <t xml:space="preserve">
16-09-2020</t>
  </si>
  <si>
    <t xml:space="preserve">
21-09-2020</t>
  </si>
  <si>
    <t xml:space="preserve">
1-09-2020</t>
  </si>
  <si>
    <t xml:space="preserve">
09-10-2020</t>
  </si>
  <si>
    <t xml:space="preserve">
16-10-2020</t>
  </si>
  <si>
    <t xml:space="preserve">
15-10-2020</t>
  </si>
  <si>
    <t>14/08/2020
14:58
revisado para publicar</t>
  </si>
  <si>
    <t>19/08/2020
15:00
Rev 2 para publicar</t>
  </si>
  <si>
    <t>008 062 2020</t>
  </si>
  <si>
    <t>16/09/2020
17:00 Rev 2 para publicar</t>
  </si>
  <si>
    <t>7/10/2020
Con correcciones para publicar</t>
  </si>
  <si>
    <t>6/08/2020
10/8/2020
11/8/2020
12/8/2020
18/8/2020
19/8/2020
20/8/2020
21/8/2020</t>
  </si>
  <si>
    <t>6/8/2020
19:00</t>
  </si>
  <si>
    <t>5/8/2020
18:00</t>
  </si>
  <si>
    <t>18/8/2020
10:00</t>
  </si>
  <si>
    <t>La 14 S.A.
COMPENSAR
BIG PASS S.A.S</t>
  </si>
  <si>
    <t>20/8/2020
18.00</t>
  </si>
  <si>
    <t>NO  SE CORRIO PORQUE HUBO QUE HACER COMITÉ PARA RE EVALUAR MENOR OFERTA</t>
  </si>
  <si>
    <t>14/08/2020
24/8/2020
25/8/2020
31/8/2020
3/9/2020
4/9/2020
11/9/2020
15/9/2020
16/9/2020
18/08/2020</t>
  </si>
  <si>
    <t>14/08/2020
18:00</t>
  </si>
  <si>
    <t>31/8/2020
18.00</t>
  </si>
  <si>
    <t>7/9/2020
10.00</t>
  </si>
  <si>
    <t xml:space="preserve">
JHON FERNEY MAYORGA</t>
  </si>
  <si>
    <t>8/9/2020
18.00</t>
  </si>
  <si>
    <t xml:space="preserve">16/09/2020  
</t>
  </si>
  <si>
    <t xml:space="preserve">20/8/2020
27/8/2020
31/8/2020
1/9/2020
3/9/2020
8/9/2020
9/9/2020
10/9/2020
14/9/2020
17/09/2020
21/9/2020
22/9/2020
</t>
  </si>
  <si>
    <t>20/08/2020  
12:15:00 p. m.</t>
  </si>
  <si>
    <t>3/9/2020
18:00</t>
  </si>
  <si>
    <t>10/09/2020
10:00</t>
  </si>
  <si>
    <t>14/9/2020
18.00</t>
  </si>
  <si>
    <t xml:space="preserve">ALIMENTOS PROVERCOL SAS
SUMINISTROS Y LOGISTICA DE ORIENTE
MACS COMERCIALIZADORA Y DISTRIBUIDORA S.A.S.
INVERSIONES FASULAC LTDA
PASTEURIZADORA SANTODOMINGO S.A
</t>
  </si>
  <si>
    <t>Se prorrogó la subasta debido a un error en la plataforma.  Se paso ticket mesa de ayuda.   Se corrió fecha subasta.</t>
  </si>
  <si>
    <t>25/08/2020
26/8/2020
27/8/2020
28/8/2020
31/8/2020
1/9/2020</t>
  </si>
  <si>
    <t>25/08/2020  
18:00</t>
  </si>
  <si>
    <t>27/08/2020  
14:00</t>
  </si>
  <si>
    <t>27/08/2020  
14:10</t>
  </si>
  <si>
    <t xml:space="preserve">FORMAS Y PAPELES SAS
PAPELERIA Y LITOGRAFIA SKRYBE
COMPILER S.A.S
IMPACTO GRAFICO IMPRESORES S.A.S
</t>
  </si>
  <si>
    <t>28/08/2020  
14:00</t>
  </si>
  <si>
    <t xml:space="preserve">008-051-2020
</t>
  </si>
  <si>
    <t xml:space="preserve">008-053-2020
</t>
  </si>
  <si>
    <t xml:space="preserve">008-054-2020
</t>
  </si>
  <si>
    <t xml:space="preserve">008-052-2020
</t>
  </si>
  <si>
    <t xml:space="preserve">008-056-2020
</t>
  </si>
  <si>
    <t xml:space="preserve">BIG PASS SAS
</t>
  </si>
  <si>
    <t xml:space="preserve">LUIS FERNANDO VARGAS
</t>
  </si>
  <si>
    <t xml:space="preserve">EDILBERTO DAZA GUERRERO
</t>
  </si>
  <si>
    <t xml:space="preserve">TECNI CENTRO AUTOMOTRIZ JJ LTDA
</t>
  </si>
  <si>
    <t xml:space="preserve">
Nit 80.054-502-9</t>
  </si>
  <si>
    <t xml:space="preserve">
Nit 18.392.689-0</t>
  </si>
  <si>
    <t xml:space="preserve">
Nit No. 830.134.871-5</t>
  </si>
  <si>
    <t xml:space="preserve">
Nit 800.112.214-2</t>
  </si>
  <si>
    <t>84920
31-8-2020</t>
  </si>
  <si>
    <t>88820
18-09-2020</t>
  </si>
  <si>
    <t>92420
24-09-2020</t>
  </si>
  <si>
    <t>96720
16-10-2020</t>
  </si>
  <si>
    <t>11/09/2020 
 12:30:00 p. m.</t>
  </si>
  <si>
    <t xml:space="preserve">11/9/2020
18/9/2020
21/9/2020
24/9/2020
25/9/2020
28/9/2020
29/9/2020
2/10/2020
5/10/2020
</t>
  </si>
  <si>
    <t>28/8/2020
10:00</t>
  </si>
  <si>
    <t>21/8/2020
18:00</t>
  </si>
  <si>
    <t>COMEDORES CENTRO 2020 UT
JOSE OLMOS SIERRA
SUMINISTROS Y LOGISTICA DE ORIENTE
UT FRUBERLIN
ALIMENTOS PROVERCOL SAS</t>
  </si>
  <si>
    <r>
      <t xml:space="preserve">29/09/2020  </t>
    </r>
    <r>
      <rPr>
        <sz val="8"/>
        <color rgb="FFFF0000"/>
        <rFont val="Calibri"/>
        <family val="2"/>
        <scheme val="minor"/>
      </rPr>
      <t xml:space="preserve">
20:00</t>
    </r>
  </si>
  <si>
    <t>no</t>
  </si>
  <si>
    <t>CR (RA) JUAN CARLOS COLLAZOS ENCINALES</t>
  </si>
  <si>
    <r>
      <rPr>
        <sz val="8"/>
        <color rgb="FFFF0000"/>
        <rFont val="Arial"/>
        <family val="2"/>
      </rPr>
      <t>12-6-2020</t>
    </r>
    <r>
      <rPr>
        <sz val="8"/>
        <color theme="1"/>
        <rFont val="Arial"/>
        <family val="2"/>
      </rPr>
      <t xml:space="preserve">
Recibido con correcciones para publicar</t>
    </r>
  </si>
  <si>
    <r>
      <rPr>
        <sz val="8"/>
        <color rgb="FFFF0000"/>
        <rFont val="Arial"/>
        <family val="2"/>
      </rPr>
      <t>8/06/2020</t>
    </r>
    <r>
      <rPr>
        <sz val="8"/>
        <color theme="1"/>
        <rFont val="Arial"/>
        <family val="2"/>
      </rPr>
      <t xml:space="preserve">
13:09
recibido con correcciones para publicar
</t>
    </r>
  </si>
  <si>
    <r>
      <t xml:space="preserve">Se publicó CD por prestación de servicios apoyo a la gestión 
</t>
    </r>
    <r>
      <rPr>
        <sz val="9"/>
        <color rgb="FFFF0000"/>
        <rFont val="Arial"/>
        <family val="2"/>
      </rPr>
      <t>Oferente supero precios promedio mercado de 2 items,</t>
    </r>
    <r>
      <rPr>
        <sz val="9"/>
        <color theme="4"/>
        <rFont val="Arial"/>
        <family val="2"/>
      </rPr>
      <t xml:space="preserve">
Por instrucciones del Coronel se eliminan actividades de reunión y salidas para el siguiente proceso.</t>
    </r>
  </si>
  <si>
    <t>MUCHAS NOVEDADES EN LA ESTRUCTURACION 
DEL PROCESO.</t>
  </si>
  <si>
    <t>008-011-2020</t>
  </si>
  <si>
    <t>008-020-2020</t>
  </si>
  <si>
    <t>36-06-2020</t>
  </si>
  <si>
    <t>008-023-2020</t>
  </si>
  <si>
    <t>008-019-2020</t>
  </si>
  <si>
    <t>MY JOSE SISA</t>
  </si>
  <si>
    <t>KELLY IPUCHIMA</t>
  </si>
  <si>
    <t>CRISTIAN ZABALETA</t>
  </si>
  <si>
    <t>SM JACINTO MORENO</t>
  </si>
  <si>
    <t>MY SISA</t>
  </si>
  <si>
    <t>PROFESIONAL DE DEFENSA</t>
  </si>
  <si>
    <t>COORDINADRO ADMINISTRATIVO</t>
  </si>
  <si>
    <t>COORDINADOR ADMINISTRADO</t>
  </si>
  <si>
    <t>008-059-2020</t>
  </si>
  <si>
    <t>FLORA AMANDA SALAMANCA</t>
  </si>
  <si>
    <t>SUMINISTRO DE VIVERES  SECOS CON DESTINO AL CENTRO DE ALMACENAMIENTO Y DISTRIBUCION CADS UBICADO EN LA CIUDAD DE LETICIA ADMINISTRADO POR LA REGIONAL CENTRO AGENCIA LOGISTICA DE LAS FUERZAS MILITARES</t>
  </si>
  <si>
    <t>17-119-230</t>
  </si>
  <si>
    <t>111720
27-11-2020</t>
  </si>
  <si>
    <t>KELLY NUÑEZ</t>
  </si>
  <si>
    <t>SUMINISTRO DE EVENTOS ESPECIALES PLATOS ESPECIALES LECHONA Y CATERING PARA LAS UNIDADES DE NEGOCIO QUE SON ADMINISTRADS POR LA AGENCIA LOGISTICA DE LAS FUERZAS MILITARES</t>
  </si>
  <si>
    <t>008-071-2020</t>
  </si>
  <si>
    <t>122820
21-12-2020</t>
  </si>
  <si>
    <t>CARLOS BLANCO</t>
  </si>
  <si>
    <t>008-058-2020
27-11-2020</t>
  </si>
  <si>
    <t>008-060-2020 
21-12-2020</t>
  </si>
  <si>
    <t>008-061-2020 
28-12-2020</t>
  </si>
  <si>
    <t>SALSAMENTARIA MARTMORE LTDA
Nit 860.052.527-2</t>
  </si>
  <si>
    <t>Resolución No. 097 
15-12-2020</t>
  </si>
  <si>
    <t>008-059-2020
21-12-2020</t>
  </si>
  <si>
    <t>008 067 2020</t>
  </si>
  <si>
    <t>008 068 2020</t>
  </si>
  <si>
    <t>008 069 2020</t>
  </si>
  <si>
    <t>008 070 2020</t>
  </si>
  <si>
    <t>008 071 2020</t>
  </si>
  <si>
    <t>SG CARLOS BLANCO MESA
MONICA SANTACRUZ
GLORIA PEREZ</t>
  </si>
  <si>
    <t>YENNY PAOLA HERNANDEZ
SP CARLOS BLANCO MESA</t>
  </si>
  <si>
    <t>SUMINISTRO DE CARNES FRIAS PARA LAS UNIDADES DE NEGOCIO ADMINSITRADAS POR LA REGIONAL CENTRO DE LA AGENCIA LOGISTICA DE LAS FUERZAS MILITARES</t>
  </si>
  <si>
    <t>SUMINISTRO DE EVENTOS ESPECIALES, PLATOS ESPECIALES, LECHONA Y CATERING PARA LAS UNIDADES DE NEGOCIO QUE SON ADMINISTRADAS POR LA AGENCIA LOGÍSTICA DE LAS FUERZAS MILITARES REGIONAL CENTRO</t>
  </si>
  <si>
    <t>15920
27-10-2020</t>
  </si>
  <si>
    <t xml:space="preserve">16720
25-11-2020
Y Aprobación VF 2021 </t>
  </si>
  <si>
    <t>16920
27-11-2020
Y Aprobación VF 2021</t>
  </si>
  <si>
    <t>17220
10-12-2020</t>
  </si>
  <si>
    <t>proyecto</t>
  </si>
  <si>
    <t xml:space="preserve">A-05-01-01-000-001
A-05-01-002-001 
A-05-01-01-002-002 
A-05-01-01-002-003
A-05-01-01-002 </t>
  </si>
  <si>
    <t xml:space="preserve">PRODUCTOS DE AGRICULTURA
CARNE PESCADO FRUTAS
PRODUCTOS LACTEOS
PRODUCTOS DE MOLINERIA
BEBIDAS </t>
  </si>
  <si>
    <t xml:space="preserve">A-05-01-01-002-003
</t>
  </si>
  <si>
    <t xml:space="preserve"> PRODUCTOS DE MOLINERIA, ALMODONES Y PRODUCTOS DERIVADOS DEL 
</t>
  </si>
  <si>
    <t>17/09/2020
24/09/2020
25/09/2020
28/09/2020
2/10/2020
5/10/2020
6/10/2020
8/10/2020
14/10/2020
15/10/2020
16/10/2020
19/09/2020</t>
  </si>
  <si>
    <t>17/09/2020
16:30</t>
  </si>
  <si>
    <t>6/10/2020
10:10</t>
  </si>
  <si>
    <t>6/10/2020
10:00</t>
  </si>
  <si>
    <t>Comercializadora Logistica S.A.S.
GRUPO EMPRESARIAL SUGA S.A.S
ALIMENTOS PROVERCOL SAS
MACS COMERCIALIZADORA Y DISTRIBUIDORA S.A.S</t>
  </si>
  <si>
    <t>8/10/2020
18:00</t>
  </si>
  <si>
    <t>7/10/2020
9/10/2020
13/10/2020
14/10/2020
15/10/2020</t>
  </si>
  <si>
    <t>7/10/2020
16:10</t>
  </si>
  <si>
    <t>9/10/2020
10:10</t>
  </si>
  <si>
    <t>9/10/2020
10:00</t>
  </si>
  <si>
    <t>CAR SCANNERS S.A.S
TECNI CENTRO AUTOMOTRIZ JJ LTDA</t>
  </si>
  <si>
    <t>13/10/2020
17:36</t>
  </si>
  <si>
    <t>GRANERO GIRARDOT
UT ALIMENTOS LETICIA 2020
Hiperkosto S.A.S.
INTEGRA Y ASOCIADOS SAS
ALIMENTOS PROVERCOL SAS
EDILBERTO DAZA GUERRERO
ICS SAS
Surtipasto</t>
  </si>
  <si>
    <t xml:space="preserve">27/10/2020
4/11/2020
5/11/2020
6/11/2020
11/11/2020
12/11/2020
18/11/2020
20/11/2020
24/11/2020
27/1|1/2020
</t>
  </si>
  <si>
    <t>27/10/2020
18:10</t>
  </si>
  <si>
    <t>18/11/2020
15:00</t>
  </si>
  <si>
    <t>18/11/2020
15:10</t>
  </si>
  <si>
    <t>20/11/2020
15:00</t>
  </si>
  <si>
    <t>UNION TEMPORAL SUMINISTRO ALFM 2021
 TAMALES TOLIMENSES DOÑA ROSANA</t>
  </si>
  <si>
    <t>25/11/2020
2-12/2020
3/12/2020
4/12/2020
10/12/2020
11/12/2020
14/12/2020
15/12/2020
18/12/2020
21/12/2020</t>
  </si>
  <si>
    <t>25/11/2020
18:00</t>
  </si>
  <si>
    <t>14/12/2020
10:10</t>
  </si>
  <si>
    <t>14/12/2020
10:00</t>
  </si>
  <si>
    <t>15/12/2020
15:00</t>
  </si>
  <si>
    <t>1/12/2020
9/12/2020
10/12/2020
15/12/2020
16/12/2020
17/12/2020
22/12/2020
23/12/2020</t>
  </si>
  <si>
    <t>1/12/2020
18:00</t>
  </si>
  <si>
    <t>16/12/2020
10:10</t>
  </si>
  <si>
    <t>16/12/2020
10:00</t>
  </si>
  <si>
    <t>17/12/2020
15:00</t>
  </si>
  <si>
    <t>SALSAMENTARIA MARTMORE 
ALIMENTOS JACLER 
SAUCES
OLGA ROJAS DE BORRERO
PROCESADORA DE CARNES NUEVA COLOMBO ALEMANA LTDA</t>
  </si>
  <si>
    <t xml:space="preserve">15/12/2020
16/12/2020
17/12/2020
18/12/2020
21/12/2020
</t>
  </si>
  <si>
    <t>17/12/2020
08:10</t>
  </si>
  <si>
    <t>17/12/2020
08:00</t>
  </si>
  <si>
    <t>BANQUETES AMANDA</t>
  </si>
  <si>
    <t>17/12/2020
18:10</t>
  </si>
  <si>
    <t>Para liquidar</t>
  </si>
  <si>
    <t>Prorrogado
y adicionado</t>
  </si>
  <si>
    <t>TERMINADO</t>
  </si>
  <si>
    <t>008 072  2020</t>
  </si>
  <si>
    <t>30/12/2020
18:00</t>
  </si>
  <si>
    <t>238-BASP19-2020</t>
  </si>
  <si>
    <t xml:space="preserve">“EL SUMINISTRO DE ALIMENTACION DE ALUMNOS Y SOLDADOS DE LA ESCUELA MILITAR DE CADETES “GENERAL JOSE MARIA CORDOVA” Y BATALLON DE ASPC No. 19, A TRAVES DE: A) SUMINISTRO DE VÍVERES SECOS, ABARROTES Y FRUVER Y CARNICOS; B) ABASTECIMIENTO EN ZONAS DE CAMPAÑA DE VÍVERES FRESCOS </t>
  </si>
  <si>
    <t>MINISTERIO DE DEFENSA NACIONAL ESCUELA MILITAR DE CADETES “GENERAL JOSE MARIA CORDOVA” Y BATALLON DE ASPC No. 19</t>
  </si>
  <si>
    <t>Contrato No.</t>
  </si>
  <si>
    <t>CONTRATO No.</t>
  </si>
  <si>
    <t>CONTRATANTE</t>
  </si>
  <si>
    <t>VALOR</t>
  </si>
  <si>
    <t>FECHA SUSCRIPCION</t>
  </si>
  <si>
    <t>ADICION</t>
  </si>
  <si>
    <t>OBERVACIONES</t>
  </si>
  <si>
    <t>Valor contratado $4.326.141.655
Valor ejecutado $3.758.446.096
Valor reducido $505.428.664
Saldo a la fecha $62.266.895</t>
  </si>
  <si>
    <t>144-BASP19-2019</t>
  </si>
  <si>
    <t>Presupuesto 2019 $759.692.810
VF 2020 $2.134.521.480
Total $2.894.214.290
Adición y modificatorio 1
Reducción $187.742.182
Adición $1.353.142.558
Prórroga hasta 20 jun 2020.</t>
  </si>
  <si>
    <t>PENDIENTE HACER CRUCE DE CUENTAS Y LIQUIDAR</t>
  </si>
  <si>
    <t>PARA LIQUIDAR
ESTA PENDIENTE REUNIÓN PARA COBRAR EN LA LIQUIDACION $33 MILLONES POR EL SUMINISTRO DE PONQUES.</t>
  </si>
  <si>
    <t>321-BASP19-2020</t>
  </si>
  <si>
    <t>SUMINISTRO DE ALIMENTACIÓN DE ALUMNOS Y SOLDADOS DE LA ESCUELA MILITAR DE CADETES “GENERAL JOSÉ MARÍA CÓRDOVA” Y BATALLÓN DE ASPC No. 19, DE CONFORMIDAD CON EL ARTICULO 2º Y 3º RESOLUCIÓN MINISTERIAL No. 0765 DEL 06 DE MARZO DE 2020. (MONTO DE LA PARTIDA DIARIA DE ALIMENTACIÓN</t>
  </si>
  <si>
    <t>Valor contratado $2.154.586
Valor ejecutado vigencia 2020 $4.586.500
Saldo a la fecha $2.150.000.000</t>
  </si>
  <si>
    <t>EN EJECUCIÓN</t>
  </si>
  <si>
    <t>Contratista</t>
  </si>
  <si>
    <t>Objeto</t>
  </si>
  <si>
    <t>Valor</t>
  </si>
  <si>
    <t>Adición</t>
  </si>
  <si>
    <t>Figura prespuestal</t>
  </si>
  <si>
    <t>Plazo ejecución</t>
  </si>
  <si>
    <t>CERTIFICADO DISPONIBILIDAD PRESUPUESTAL VF 20201</t>
  </si>
  <si>
    <t xml:space="preserve">Sustitución </t>
  </si>
  <si>
    <t>008-016-2020
17-03-2020</t>
  </si>
  <si>
    <r>
      <t xml:space="preserve">520
</t>
    </r>
    <r>
      <rPr>
        <b/>
        <sz val="8"/>
        <color theme="1"/>
        <rFont val="Calibri"/>
        <family val="2"/>
        <scheme val="minor"/>
      </rPr>
      <t>21-12-2020</t>
    </r>
  </si>
  <si>
    <t>008-031-2020
13-04-2020</t>
  </si>
  <si>
    <r>
      <t xml:space="preserve">1020
</t>
    </r>
    <r>
      <rPr>
        <b/>
        <sz val="8"/>
        <color theme="1"/>
        <rFont val="Calibri"/>
        <family val="2"/>
        <scheme val="minor"/>
      </rPr>
      <t>21-28-2020</t>
    </r>
  </si>
  <si>
    <t>008-007-2020
24-02-2020</t>
  </si>
  <si>
    <t>CIRCULO DE SUBOFICIALES
Nit 860.025.195-6</t>
  </si>
  <si>
    <t>O/C 46455
20-03-2020</t>
  </si>
  <si>
    <t xml:space="preserve">SERVICIO DE ASEO Y CAFETERIA PARA LA REGIONAL CENTRO DE LA AGENCIA LOGISTICA DE LAS FUERZAS MILITARES </t>
  </si>
  <si>
    <r>
      <t xml:space="preserve">720
</t>
    </r>
    <r>
      <rPr>
        <b/>
        <sz val="8"/>
        <color theme="1"/>
        <rFont val="Calibri"/>
        <family val="2"/>
        <scheme val="minor"/>
      </rPr>
      <t>24-12-2020</t>
    </r>
  </si>
  <si>
    <t>001-056-2020
1-04-2020</t>
  </si>
  <si>
    <r>
      <t xml:space="preserve">420
</t>
    </r>
    <r>
      <rPr>
        <b/>
        <sz val="8"/>
        <color theme="1"/>
        <rFont val="Calibri"/>
        <family val="2"/>
        <scheme val="minor"/>
      </rPr>
      <t>21-12-2020</t>
    </r>
  </si>
  <si>
    <r>
      <t xml:space="preserve">320
</t>
    </r>
    <r>
      <rPr>
        <b/>
        <sz val="8"/>
        <color theme="1"/>
        <rFont val="Calibri"/>
        <family val="2"/>
        <scheme val="minor"/>
      </rPr>
      <t>21-12-2020</t>
    </r>
  </si>
  <si>
    <r>
      <t xml:space="preserve">120
</t>
    </r>
    <r>
      <rPr>
        <b/>
        <sz val="8"/>
        <color theme="1"/>
        <rFont val="Calibri"/>
        <family val="2"/>
        <scheme val="minor"/>
      </rPr>
      <t>21-12-2020</t>
    </r>
  </si>
  <si>
    <r>
      <t xml:space="preserve">920
</t>
    </r>
    <r>
      <rPr>
        <b/>
        <sz val="8"/>
        <color theme="1"/>
        <rFont val="Calibri"/>
        <family val="2"/>
        <scheme val="minor"/>
      </rPr>
      <t>24-12-2020</t>
    </r>
  </si>
  <si>
    <r>
      <t xml:space="preserve">220
</t>
    </r>
    <r>
      <rPr>
        <b/>
        <sz val="8"/>
        <color theme="1"/>
        <rFont val="Calibri"/>
        <family val="2"/>
        <scheme val="minor"/>
      </rPr>
      <t>21-12-2020</t>
    </r>
  </si>
  <si>
    <r>
      <t xml:space="preserve">620
</t>
    </r>
    <r>
      <rPr>
        <b/>
        <sz val="8"/>
        <color theme="1"/>
        <rFont val="Calibri"/>
        <family val="2"/>
        <scheme val="minor"/>
      </rPr>
      <t>24-12-2020</t>
    </r>
  </si>
  <si>
    <r>
      <t>1120
30</t>
    </r>
    <r>
      <rPr>
        <b/>
        <sz val="8"/>
        <color theme="1"/>
        <rFont val="Calibri"/>
        <family val="2"/>
        <scheme val="minor"/>
      </rPr>
      <t>-12-2020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</si>
</sst>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_);[Red]\(&quot;$&quot;\ #,##0\)"/>
    <numFmt numFmtId="165" formatCode="_(&quot;$&quot;\ * #,##0.00_);_(&quot;$&quot;\ * \(#,##0.00\);_(&quot;$&quot;\ * &quot;-&quot;??_);_(@_)"/>
    <numFmt numFmtId="166" formatCode="_-[$$-240A]\ * #,##0_ ;_-[$$-240A]\ * \-#,##0\ ;_-[$$-240A]\ * &quot;-&quot;_ ;_-@_ "/>
    <numFmt numFmtId="167" formatCode="#,##0;[Red]#,##0"/>
    <numFmt numFmtId="168" formatCode="&quot;$&quot;\ #,##0"/>
    <numFmt numFmtId="169" formatCode="&quot;$&quot;\ #,##0.00"/>
    <numFmt numFmtId="170" formatCode="#,###\ &quot;COP&quot;"/>
    <numFmt numFmtId="171" formatCode="d/mm/yyyy;@"/>
    <numFmt numFmtId="172" formatCode="_-&quot;$&quot;\ * #,##0.00_-;\-&quot;$&quot;\ * #,##0.00_-;_-&quot;$&quot;\ * &quot;-&quot;_-;_-@_-"/>
  </numFmts>
  <fonts count="49" x14ac:knownFonts="1">
    <font>
      <sz val="12"/>
      <color theme="1"/>
      <name val="Calibri"/>
      <family val="2"/>
      <scheme val="minor"/>
    </font>
    <font>
      <sz val="9"/>
      <color theme="1"/>
      <name val="Calibri"/>
      <family val="2"/>
      <scheme val="minor"/>
    </font>
    <font>
      <sz val="10"/>
      <color theme="1"/>
      <name val="Arial"/>
      <family val="2"/>
    </font>
    <font>
      <sz val="12"/>
      <color theme="1"/>
      <name val="Calibri"/>
      <family val="2"/>
      <scheme val="minor"/>
    </font>
    <font>
      <sz val="10"/>
      <name val="Arial"/>
      <family val="2"/>
    </font>
    <font>
      <b/>
      <sz val="8"/>
      <color theme="1"/>
      <name val="Arial"/>
      <family val="2"/>
    </font>
    <font>
      <b/>
      <sz val="9"/>
      <name val="Arial"/>
      <family val="2"/>
    </font>
    <font>
      <sz val="12"/>
      <color theme="1"/>
      <name val="Arial"/>
      <family val="2"/>
    </font>
    <font>
      <sz val="9"/>
      <color theme="1"/>
      <name val="Calibri"/>
      <family val="2"/>
      <scheme val="minor"/>
    </font>
    <font>
      <sz val="10"/>
      <color theme="1"/>
      <name val="Verdana"/>
      <family val="2"/>
    </font>
    <font>
      <sz val="8"/>
      <name val="Arial"/>
      <family val="2"/>
    </font>
    <font>
      <sz val="10"/>
      <color theme="1"/>
      <name val="Arial"/>
      <family val="2"/>
    </font>
    <font>
      <sz val="8"/>
      <color theme="1"/>
      <name val="Arial"/>
      <family val="2"/>
    </font>
    <font>
      <b/>
      <sz val="8"/>
      <color rgb="FF0000FF"/>
      <name val="Calibri"/>
      <family val="2"/>
      <scheme val="minor"/>
    </font>
    <font>
      <b/>
      <sz val="6"/>
      <color rgb="FF0000FF"/>
      <name val="Calibri"/>
      <family val="2"/>
      <scheme val="minor"/>
    </font>
    <font>
      <b/>
      <sz val="9"/>
      <color rgb="FF000000"/>
      <name val="Arial"/>
      <family val="2"/>
    </font>
    <font>
      <b/>
      <sz val="9"/>
      <color indexed="8"/>
      <name val="Arial"/>
      <family val="2"/>
    </font>
    <font>
      <sz val="8"/>
      <color rgb="FFFF0000"/>
      <name val="Arial"/>
      <family val="2"/>
    </font>
    <font>
      <sz val="8"/>
      <color theme="4"/>
      <name val="Arial"/>
      <family val="2"/>
    </font>
    <font>
      <b/>
      <sz val="8"/>
      <color rgb="FFFF0000"/>
      <name val="Arial"/>
      <family val="2"/>
    </font>
    <font>
      <b/>
      <sz val="8"/>
      <name val="Arial"/>
      <family val="2"/>
    </font>
    <font>
      <sz val="8"/>
      <color theme="1"/>
      <name val="Calibri"/>
      <family val="2"/>
      <scheme val="minor"/>
    </font>
    <font>
      <sz val="10"/>
      <color theme="1"/>
      <name val="Calibri"/>
      <family val="2"/>
      <scheme val="minor"/>
    </font>
    <font>
      <b/>
      <sz val="8"/>
      <color theme="0"/>
      <name val="Arial"/>
      <family val="2"/>
    </font>
    <font>
      <sz val="11"/>
      <color theme="1"/>
      <name val="Calibri"/>
      <family val="2"/>
      <scheme val="minor"/>
    </font>
    <font>
      <sz val="8"/>
      <color theme="9" tint="-0.499984740745262"/>
      <name val="Arial"/>
      <family val="2"/>
    </font>
    <font>
      <u/>
      <sz val="11"/>
      <color theme="10"/>
      <name val="Calibri"/>
      <family val="2"/>
      <scheme val="minor"/>
    </font>
    <font>
      <sz val="8"/>
      <color rgb="FF000000"/>
      <name val="Arial"/>
      <family val="2"/>
    </font>
    <font>
      <sz val="8"/>
      <color rgb="FFFF0000"/>
      <name val="Calibri"/>
      <family val="2"/>
      <scheme val="minor"/>
    </font>
    <font>
      <sz val="8"/>
      <name val="Calibri"/>
      <family val="2"/>
      <scheme val="minor"/>
    </font>
    <font>
      <sz val="8"/>
      <color theme="1"/>
      <name val="Verdana"/>
      <family val="2"/>
    </font>
    <font>
      <sz val="10"/>
      <color rgb="FFFF0000"/>
      <name val="Arial"/>
      <family val="2"/>
    </font>
    <font>
      <sz val="9"/>
      <color rgb="FFFF0000"/>
      <name val="Arial"/>
      <family val="2"/>
    </font>
    <font>
      <b/>
      <sz val="8"/>
      <color theme="1"/>
      <name val="Calibri"/>
      <family val="2"/>
      <scheme val="minor"/>
    </font>
    <font>
      <sz val="11"/>
      <color rgb="FFFF0000"/>
      <name val="Calibri"/>
      <family val="2"/>
      <scheme val="minor"/>
    </font>
    <font>
      <b/>
      <sz val="9"/>
      <color theme="0"/>
      <name val="Calibri"/>
      <family val="2"/>
      <scheme val="minor"/>
    </font>
    <font>
      <sz val="9"/>
      <color rgb="FF0000FF"/>
      <name val="Calibri"/>
      <family val="2"/>
      <scheme val="minor"/>
    </font>
    <font>
      <b/>
      <sz val="9"/>
      <name val="Calibri"/>
      <family val="2"/>
      <scheme val="minor"/>
    </font>
    <font>
      <sz val="9"/>
      <name val="Calibri"/>
      <family val="2"/>
      <scheme val="minor"/>
    </font>
    <font>
      <b/>
      <sz val="9"/>
      <color theme="1"/>
      <name val="Calibri"/>
      <family val="2"/>
      <scheme val="minor"/>
    </font>
    <font>
      <sz val="8"/>
      <color rgb="FF000000"/>
      <name val="Calibri"/>
      <family val="2"/>
      <scheme val="minor"/>
    </font>
    <font>
      <sz val="8"/>
      <color rgb="FF000000"/>
      <name val="Calibri"/>
      <family val="2"/>
    </font>
    <font>
      <sz val="8"/>
      <color rgb="FF222222"/>
      <name val="Arial"/>
      <family val="2"/>
    </font>
    <font>
      <b/>
      <sz val="8"/>
      <color rgb="FF000000"/>
      <name val="Arial"/>
      <family val="2"/>
    </font>
    <font>
      <sz val="9"/>
      <color theme="4"/>
      <name val="Arial"/>
      <family val="2"/>
    </font>
    <font>
      <sz val="8"/>
      <color theme="1"/>
      <name val="Arial Black"/>
      <family val="2"/>
    </font>
    <font>
      <sz val="9"/>
      <color rgb="FF000000"/>
      <name val="Arial"/>
      <family val="2"/>
    </font>
    <font>
      <sz val="8"/>
      <color theme="0"/>
      <name val="Arial"/>
      <family val="2"/>
    </font>
    <font>
      <b/>
      <sz val="6"/>
      <color theme="0"/>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249977111117893"/>
        <bgColor indexed="64"/>
      </patternFill>
    </fill>
    <fill>
      <patternFill patternType="solid">
        <fgColor indexed="5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auto="1"/>
      </right>
      <top style="thin">
        <color auto="1"/>
      </top>
      <bottom/>
      <diagonal/>
    </border>
    <border>
      <left style="thin">
        <color indexed="64"/>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auto="1"/>
      </left>
      <right style="hair">
        <color auto="1"/>
      </right>
      <top style="hair">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top style="thin">
        <color theme="0" tint="-0.24994659260841701"/>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right style="medium">
        <color rgb="FF000000"/>
      </right>
      <top/>
      <bottom style="medium">
        <color rgb="FF00000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style="thin">
        <color theme="0" tint="-0.34998626667073579"/>
      </bottom>
      <diagonal/>
    </border>
  </borders>
  <cellStyleXfs count="10">
    <xf numFmtId="0" fontId="0" fillId="0" borderId="0"/>
    <xf numFmtId="0" fontId="4" fillId="0" borderId="0"/>
    <xf numFmtId="49" fontId="9" fillId="0" borderId="0" applyFill="0" applyBorder="0" applyProtection="0">
      <alignment horizontal="left" vertical="center"/>
    </xf>
    <xf numFmtId="0" fontId="4" fillId="0" borderId="0"/>
    <xf numFmtId="42" fontId="3" fillId="0" borderId="0" applyFont="0" applyFill="0" applyBorder="0" applyAlignment="0" applyProtection="0"/>
    <xf numFmtId="41" fontId="3" fillId="0" borderId="0" applyFont="0" applyFill="0" applyBorder="0" applyAlignment="0" applyProtection="0"/>
    <xf numFmtId="0" fontId="26" fillId="0" borderId="0" applyNumberFormat="0" applyFill="0" applyBorder="0" applyAlignment="0" applyProtection="0"/>
    <xf numFmtId="170" fontId="2"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cellStyleXfs>
  <cellXfs count="525">
    <xf numFmtId="0" fontId="0" fillId="0" borderId="0" xfId="0"/>
    <xf numFmtId="0" fontId="0" fillId="0" borderId="1" xfId="0" applyBorder="1"/>
    <xf numFmtId="0" fontId="0" fillId="0" borderId="1" xfId="0" applyBorder="1" applyAlignment="1">
      <alignment vertical="center"/>
    </xf>
    <xf numFmtId="0" fontId="8" fillId="0" borderId="1" xfId="0" applyFont="1" applyBorder="1" applyAlignment="1">
      <alignment horizontal="left" wrapText="1"/>
    </xf>
    <xf numFmtId="0" fontId="7" fillId="0" borderId="1" xfId="0" applyFont="1" applyBorder="1"/>
    <xf numFmtId="0" fontId="0" fillId="0" borderId="1" xfId="0" applyBorder="1" applyAlignment="1">
      <alignment horizontal="center" vertical="center"/>
    </xf>
    <xf numFmtId="166" fontId="0" fillId="0" borderId="1" xfId="0" applyNumberFormat="1" applyBorder="1"/>
    <xf numFmtId="0" fontId="13" fillId="4" borderId="4" xfId="0" applyFont="1" applyFill="1" applyBorder="1" applyAlignment="1">
      <alignment horizontal="center" vertical="center" wrapText="1"/>
    </xf>
    <xf numFmtId="0" fontId="13" fillId="4" borderId="4" xfId="0" applyFont="1" applyFill="1" applyBorder="1" applyAlignment="1">
      <alignment horizontal="center" vertical="top" wrapText="1"/>
    </xf>
    <xf numFmtId="0" fontId="8" fillId="0" borderId="0" xfId="0" applyFont="1"/>
    <xf numFmtId="3" fontId="10" fillId="3" borderId="1" xfId="0" applyNumberFormat="1" applyFont="1" applyFill="1" applyBorder="1" applyAlignment="1">
      <alignment horizontal="center" vertical="center"/>
    </xf>
    <xf numFmtId="168" fontId="12" fillId="3" borderId="1" xfId="0" applyNumberFormat="1" applyFont="1" applyFill="1" applyBorder="1" applyAlignment="1">
      <alignment horizontal="center" vertical="center"/>
    </xf>
    <xf numFmtId="168" fontId="11" fillId="3" borderId="1" xfId="0" applyNumberFormat="1" applyFont="1" applyFill="1" applyBorder="1" applyAlignment="1">
      <alignment horizontal="center" vertical="center"/>
    </xf>
    <xf numFmtId="15" fontId="10" fillId="3" borderId="3"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1" fontId="12" fillId="3"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167" fontId="15"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14" fontId="15" fillId="2" borderId="5" xfId="0" applyNumberFormat="1" applyFont="1" applyFill="1" applyBorder="1" applyAlignment="1">
      <alignment horizontal="center" vertical="center" wrapText="1"/>
    </xf>
    <xf numFmtId="0" fontId="15" fillId="2" borderId="1" xfId="0" applyFont="1" applyFill="1" applyBorder="1" applyAlignment="1">
      <alignment horizontal="justify" vertical="center"/>
    </xf>
    <xf numFmtId="0" fontId="15" fillId="2" borderId="1" xfId="0" applyFont="1" applyFill="1" applyBorder="1" applyAlignment="1">
      <alignment horizontal="left" vertical="center" wrapText="1"/>
    </xf>
    <xf numFmtId="0" fontId="16" fillId="2"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14" fontId="12" fillId="3" borderId="1"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vertical="center" wrapText="1"/>
    </xf>
    <xf numFmtId="14" fontId="20" fillId="0" borderId="11"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0" fillId="0" borderId="4" xfId="0" applyBorder="1"/>
    <xf numFmtId="0" fontId="0" fillId="0" borderId="7" xfId="0" applyBorder="1"/>
    <xf numFmtId="0" fontId="0" fillId="0" borderId="7" xfId="0" applyBorder="1" applyAlignment="1">
      <alignment vertical="center"/>
    </xf>
    <xf numFmtId="0" fontId="7" fillId="0" borderId="7" xfId="0" applyFont="1" applyBorder="1"/>
    <xf numFmtId="166" fontId="0" fillId="0" borderId="7" xfId="0" applyNumberFormat="1" applyBorder="1"/>
    <xf numFmtId="0" fontId="0" fillId="0" borderId="7" xfId="0" applyBorder="1" applyAlignment="1">
      <alignment horizontal="center" vertical="center"/>
    </xf>
    <xf numFmtId="0" fontId="8" fillId="0" borderId="7" xfId="0" applyFont="1" applyBorder="1" applyAlignment="1">
      <alignment horizontal="left" wrapText="1"/>
    </xf>
    <xf numFmtId="0" fontId="12" fillId="0" borderId="11" xfId="0" applyFont="1" applyFill="1" applyBorder="1" applyAlignment="1">
      <alignment horizontal="right" vertical="center" wrapText="1"/>
    </xf>
    <xf numFmtId="0" fontId="20" fillId="0"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168" fontId="5" fillId="0" borderId="6" xfId="0" applyNumberFormat="1" applyFont="1" applyBorder="1" applyAlignment="1">
      <alignment horizontal="center" vertical="center" wrapText="1"/>
    </xf>
    <xf numFmtId="49" fontId="12" fillId="0" borderId="1" xfId="2" applyFont="1" applyBorder="1" applyAlignment="1" applyProtection="1">
      <alignment horizontal="left" vertical="center" wrapText="1"/>
      <protection locked="0"/>
    </xf>
    <xf numFmtId="168" fontId="12" fillId="0" borderId="11" xfId="0" applyNumberFormat="1" applyFont="1" applyFill="1" applyBorder="1" applyAlignment="1">
      <alignment horizontal="center" vertical="center" wrapText="1"/>
    </xf>
    <xf numFmtId="0" fontId="13" fillId="4" borderId="14" xfId="0" applyFont="1" applyFill="1" applyBorder="1" applyAlignment="1">
      <alignment horizontal="center" vertical="center" wrapText="1"/>
    </xf>
    <xf numFmtId="14" fontId="12" fillId="0" borderId="15"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14" fontId="12" fillId="0" borderId="17" xfId="0" applyNumberFormat="1" applyFont="1" applyBorder="1" applyAlignment="1">
      <alignment horizontal="center" vertical="center" wrapText="1"/>
    </xf>
    <xf numFmtId="14" fontId="12" fillId="5" borderId="18" xfId="0" applyNumberFormat="1" applyFont="1" applyFill="1" applyBorder="1" applyAlignment="1">
      <alignment vertical="center" wrapText="1"/>
    </xf>
    <xf numFmtId="0" fontId="13" fillId="4" borderId="13" xfId="0" applyFont="1" applyFill="1" applyBorder="1" applyAlignment="1">
      <alignment horizontal="center" vertical="top" wrapText="1"/>
    </xf>
    <xf numFmtId="42" fontId="13" fillId="4" borderId="13" xfId="4"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20" fontId="12" fillId="0" borderId="15" xfId="0" applyNumberFormat="1" applyFont="1" applyBorder="1" applyAlignment="1">
      <alignment horizontal="center" vertical="center" wrapText="1"/>
    </xf>
    <xf numFmtId="14" fontId="12" fillId="0" borderId="15" xfId="0" applyNumberFormat="1" applyFont="1" applyBorder="1" applyAlignment="1">
      <alignment vertical="center" wrapText="1"/>
    </xf>
    <xf numFmtId="0" fontId="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68" fontId="10" fillId="0" borderId="11" xfId="0" applyNumberFormat="1" applyFont="1" applyFill="1" applyBorder="1" applyAlignment="1">
      <alignment horizontal="center" vertical="center" wrapText="1"/>
    </xf>
    <xf numFmtId="168" fontId="10" fillId="0" borderId="11" xfId="0" applyNumberFormat="1" applyFont="1" applyFill="1" applyBorder="1" applyAlignment="1">
      <alignment horizontal="right" vertical="center" wrapText="1"/>
    </xf>
    <xf numFmtId="168" fontId="10" fillId="0" borderId="19" xfId="0" applyNumberFormat="1" applyFont="1" applyFill="1" applyBorder="1" applyAlignment="1">
      <alignment horizontal="center" vertical="center" wrapText="1"/>
    </xf>
    <xf numFmtId="14"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4" fontId="12" fillId="0" borderId="0" xfId="0" applyNumberFormat="1" applyFont="1" applyAlignment="1">
      <alignment horizontal="center" vertical="center" wrapText="1"/>
    </xf>
    <xf numFmtId="0" fontId="10" fillId="0" borderId="11" xfId="0" applyFont="1" applyFill="1" applyBorder="1" applyAlignment="1">
      <alignment horizontal="center" vertical="center" wrapText="1"/>
    </xf>
    <xf numFmtId="168" fontId="12" fillId="0" borderId="11" xfId="4" applyNumberFormat="1" applyFont="1" applyFill="1" applyBorder="1" applyAlignment="1">
      <alignment horizontal="center" vertical="center" wrapText="1"/>
    </xf>
    <xf numFmtId="14" fontId="12" fillId="0" borderId="11" xfId="0" applyNumberFormat="1" applyFont="1" applyFill="1" applyBorder="1" applyAlignment="1">
      <alignment horizontal="center" vertical="center" wrapText="1"/>
    </xf>
    <xf numFmtId="166" fontId="10" fillId="0" borderId="11" xfId="0" applyNumberFormat="1" applyFont="1" applyFill="1" applyBorder="1" applyAlignment="1">
      <alignment horizontal="center" vertical="center" wrapText="1"/>
    </xf>
    <xf numFmtId="14" fontId="17" fillId="0" borderId="11" xfId="0" applyNumberFormat="1" applyFont="1" applyFill="1" applyBorder="1" applyAlignment="1">
      <alignment horizontal="center" vertical="center"/>
    </xf>
    <xf numFmtId="0" fontId="23" fillId="6" borderId="11" xfId="0" applyFont="1" applyFill="1" applyBorder="1" applyAlignment="1">
      <alignment horizontal="center" vertical="center" wrapText="1"/>
    </xf>
    <xf numFmtId="14" fontId="12" fillId="0" borderId="11" xfId="0" applyNumberFormat="1" applyFont="1" applyFill="1" applyBorder="1" applyAlignment="1">
      <alignment horizontal="center" vertical="center"/>
    </xf>
    <xf numFmtId="41" fontId="12" fillId="0" borderId="11" xfId="5" applyFont="1" applyFill="1" applyBorder="1" applyAlignment="1">
      <alignment horizontal="right" vertical="center" wrapText="1"/>
    </xf>
    <xf numFmtId="0" fontId="12" fillId="0" borderId="11" xfId="0" applyFont="1" applyFill="1" applyBorder="1"/>
    <xf numFmtId="14" fontId="12" fillId="0" borderId="11" xfId="0" applyNumberFormat="1" applyFont="1" applyFill="1" applyBorder="1" applyAlignment="1">
      <alignment vertical="center"/>
    </xf>
    <xf numFmtId="0" fontId="12" fillId="0" borderId="11" xfId="0" applyFont="1" applyFill="1" applyBorder="1" applyAlignment="1">
      <alignment horizontal="center" vertical="center"/>
    </xf>
    <xf numFmtId="168" fontId="12" fillId="0" borderId="11" xfId="0" applyNumberFormat="1" applyFont="1" applyFill="1" applyBorder="1" applyAlignment="1">
      <alignment horizontal="right" vertical="center" wrapText="1"/>
    </xf>
    <xf numFmtId="0" fontId="12" fillId="0" borderId="11" xfId="0" applyFont="1" applyFill="1" applyBorder="1" applyAlignment="1">
      <alignment vertical="center"/>
    </xf>
    <xf numFmtId="0" fontId="17" fillId="0" borderId="11"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9" fillId="6"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14" fontId="23" fillId="6"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right" vertical="center" wrapText="1"/>
    </xf>
    <xf numFmtId="14" fontId="17" fillId="0" borderId="11" xfId="0" applyNumberFormat="1" applyFont="1" applyFill="1" applyBorder="1" applyAlignment="1">
      <alignment vertical="center"/>
    </xf>
    <xf numFmtId="166" fontId="10" fillId="0" borderId="11" xfId="0" applyNumberFormat="1" applyFont="1" applyFill="1" applyBorder="1" applyAlignment="1">
      <alignment horizontal="center" vertical="center"/>
    </xf>
    <xf numFmtId="22" fontId="12" fillId="0" borderId="11" xfId="0" applyNumberFormat="1" applyFont="1" applyFill="1" applyBorder="1" applyAlignment="1">
      <alignment horizontal="center" vertical="center" wrapText="1"/>
    </xf>
    <xf numFmtId="14" fontId="17"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14" fontId="12" fillId="0" borderId="11" xfId="0" applyNumberFormat="1" applyFont="1" applyFill="1" applyBorder="1" applyAlignment="1">
      <alignment horizontal="center" vertical="center" wrapText="1"/>
    </xf>
    <xf numFmtId="166" fontId="10" fillId="0" borderId="11" xfId="0" applyNumberFormat="1" applyFont="1" applyFill="1" applyBorder="1" applyAlignment="1">
      <alignment horizontal="center" vertical="center"/>
    </xf>
    <xf numFmtId="0" fontId="25" fillId="0" borderId="11" xfId="0" applyFont="1" applyFill="1" applyBorder="1" applyAlignment="1">
      <alignment horizontal="left" vertical="center"/>
    </xf>
    <xf numFmtId="14" fontId="23" fillId="6" borderId="21" xfId="0" applyNumberFormat="1" applyFont="1" applyFill="1" applyBorder="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6" fontId="19" fillId="0" borderId="0" xfId="5" applyNumberFormat="1" applyFont="1" applyAlignment="1">
      <alignment horizontal="center" vertical="center" wrapText="1"/>
    </xf>
    <xf numFmtId="0" fontId="17" fillId="6" borderId="11" xfId="0" applyFont="1" applyFill="1" applyBorder="1" applyAlignment="1">
      <alignment horizontal="center" vertical="center" wrapText="1"/>
    </xf>
    <xf numFmtId="14" fontId="12" fillId="0" borderId="0" xfId="0" applyNumberFormat="1" applyFont="1" applyFill="1" applyAlignment="1">
      <alignment horizontal="center" vertical="center" wrapText="1"/>
    </xf>
    <xf numFmtId="169" fontId="12" fillId="0" borderId="11" xfId="0" applyNumberFormat="1" applyFont="1" applyFill="1" applyBorder="1" applyAlignment="1">
      <alignment horizontal="right" vertical="center" wrapText="1"/>
    </xf>
    <xf numFmtId="49" fontId="12" fillId="0" borderId="11" xfId="0" applyNumberFormat="1" applyFont="1" applyFill="1" applyBorder="1" applyAlignment="1">
      <alignment horizontal="center" vertical="center" wrapText="1"/>
    </xf>
    <xf numFmtId="42" fontId="12" fillId="0" borderId="0" xfId="0" applyNumberFormat="1" applyFont="1" applyFill="1" applyAlignment="1">
      <alignment horizontal="center" vertical="center" wrapText="1"/>
    </xf>
    <xf numFmtId="0" fontId="23" fillId="6" borderId="21" xfId="0" applyFont="1" applyFill="1" applyBorder="1" applyAlignment="1">
      <alignment horizontal="center" vertical="center" wrapText="1"/>
    </xf>
    <xf numFmtId="168" fontId="12" fillId="0" borderId="0" xfId="0" applyNumberFormat="1" applyFont="1" applyFill="1" applyAlignment="1">
      <alignment horizontal="center" vertical="center" wrapText="1"/>
    </xf>
    <xf numFmtId="49" fontId="12" fillId="0" borderId="11" xfId="2" applyFont="1" applyFill="1" applyBorder="1" applyAlignment="1" applyProtection="1">
      <alignment horizontal="left" vertical="center" wrapText="1"/>
      <protection locked="0"/>
    </xf>
    <xf numFmtId="168" fontId="12" fillId="0" borderId="11" xfId="5" applyNumberFormat="1" applyFont="1" applyFill="1" applyBorder="1" applyAlignment="1" applyProtection="1">
      <alignment horizontal="center" vertical="center"/>
      <protection locked="0"/>
    </xf>
    <xf numFmtId="0" fontId="12" fillId="0" borderId="11" xfId="0" applyFont="1" applyFill="1" applyBorder="1" applyAlignment="1">
      <alignment vertical="top" wrapText="1"/>
    </xf>
    <xf numFmtId="166" fontId="10" fillId="0" borderId="11" xfId="0" applyNumberFormat="1" applyFont="1" applyFill="1" applyBorder="1"/>
    <xf numFmtId="168" fontId="5" fillId="0" borderId="11" xfId="0" applyNumberFormat="1" applyFont="1" applyFill="1" applyBorder="1" applyAlignment="1">
      <alignment horizontal="center" vertical="center" wrapText="1"/>
    </xf>
    <xf numFmtId="0" fontId="12" fillId="0" borderId="11" xfId="0" applyFont="1" applyFill="1" applyBorder="1" applyAlignment="1">
      <alignment horizontal="left" vertical="top"/>
    </xf>
    <xf numFmtId="0" fontId="23" fillId="6" borderId="0" xfId="0" applyFont="1" applyFill="1" applyAlignment="1">
      <alignment horizontal="center" vertical="center" wrapText="1"/>
    </xf>
    <xf numFmtId="168" fontId="5" fillId="0" borderId="0" xfId="0" applyNumberFormat="1" applyFont="1" applyAlignment="1">
      <alignment horizontal="center" vertical="center" wrapText="1"/>
    </xf>
    <xf numFmtId="168" fontId="10" fillId="0" borderId="0" xfId="0" applyNumberFormat="1" applyFont="1" applyFill="1" applyAlignment="1">
      <alignment horizontal="right" vertical="center" wrapText="1"/>
    </xf>
    <xf numFmtId="20" fontId="12" fillId="0" borderId="0" xfId="0" applyNumberFormat="1" applyFont="1" applyAlignment="1">
      <alignment horizontal="center" vertical="center" wrapText="1"/>
    </xf>
    <xf numFmtId="0" fontId="0" fillId="0" borderId="11" xfId="0" applyFill="1" applyBorder="1" applyAlignment="1">
      <alignment vertical="center"/>
    </xf>
    <xf numFmtId="0" fontId="0" fillId="0" borderId="11" xfId="0" applyFill="1" applyBorder="1"/>
    <xf numFmtId="0" fontId="12" fillId="0" borderId="0" xfId="0" applyFont="1" applyAlignment="1">
      <alignment vertical="center" wrapText="1"/>
    </xf>
    <xf numFmtId="0" fontId="20" fillId="0" borderId="0" xfId="0" applyFont="1" applyFill="1" applyAlignment="1">
      <alignment horizontal="center" vertical="center" wrapText="1"/>
    </xf>
    <xf numFmtId="42" fontId="10" fillId="0" borderId="0" xfId="0" applyNumberFormat="1" applyFont="1" applyFill="1" applyAlignment="1">
      <alignment horizontal="center" vertical="center" wrapText="1"/>
    </xf>
    <xf numFmtId="0" fontId="12" fillId="0" borderId="19" xfId="0" applyFont="1" applyFill="1" applyBorder="1" applyAlignment="1">
      <alignment horizontal="center" vertical="center" wrapText="1"/>
    </xf>
    <xf numFmtId="49" fontId="12" fillId="0" borderId="19" xfId="2" applyFont="1" applyFill="1" applyBorder="1" applyAlignment="1" applyProtection="1">
      <alignment horizontal="left" vertical="center" wrapText="1"/>
      <protection locked="0"/>
    </xf>
    <xf numFmtId="0" fontId="0" fillId="0" borderId="19" xfId="0" applyFill="1" applyBorder="1" applyAlignment="1">
      <alignment vertical="center"/>
    </xf>
    <xf numFmtId="0" fontId="0" fillId="0" borderId="19" xfId="0" applyFill="1" applyBorder="1"/>
    <xf numFmtId="49" fontId="12" fillId="0" borderId="0" xfId="2" applyFont="1" applyBorder="1" applyAlignment="1" applyProtection="1">
      <alignment horizontal="left" vertical="center" wrapText="1"/>
      <protection locked="0"/>
    </xf>
    <xf numFmtId="168"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20" fillId="0" borderId="0" xfId="6" applyFont="1" applyAlignment="1">
      <alignment horizontal="center" vertical="center" wrapText="1"/>
    </xf>
    <xf numFmtId="42" fontId="12" fillId="0" borderId="0" xfId="5" applyNumberFormat="1" applyFont="1" applyAlignment="1">
      <alignment horizontal="center" vertical="center" wrapText="1"/>
    </xf>
    <xf numFmtId="42" fontId="12" fillId="0" borderId="22" xfId="5" applyNumberFormat="1" applyFont="1" applyBorder="1" applyAlignment="1" applyProtection="1">
      <alignment horizontal="center" vertical="center"/>
      <protection locked="0"/>
    </xf>
    <xf numFmtId="49" fontId="12" fillId="0" borderId="0" xfId="2" applyFont="1" applyAlignment="1" applyProtection="1">
      <alignment horizontal="left" vertical="center" wrapText="1"/>
      <protection locked="0"/>
    </xf>
    <xf numFmtId="168" fontId="12" fillId="0" borderId="0" xfId="5" applyNumberFormat="1" applyFont="1" applyAlignment="1">
      <alignment horizontal="center" vertical="center" wrapText="1"/>
    </xf>
    <xf numFmtId="0" fontId="12" fillId="0" borderId="0" xfId="0" applyFont="1" applyAlignment="1">
      <alignment vertical="center"/>
    </xf>
    <xf numFmtId="168" fontId="12" fillId="0" borderId="0" xfId="5" applyNumberFormat="1" applyFont="1" applyAlignment="1" applyProtection="1">
      <alignment horizontal="center" vertical="center"/>
      <protection locked="0"/>
    </xf>
    <xf numFmtId="41" fontId="12" fillId="0" borderId="0" xfId="5" applyFont="1" applyAlignment="1">
      <alignment horizontal="center" vertical="center" wrapText="1"/>
    </xf>
    <xf numFmtId="42" fontId="12" fillId="0" borderId="0" xfId="5" applyNumberFormat="1" applyFont="1" applyAlignment="1" applyProtection="1">
      <alignment horizontal="center" vertical="center"/>
      <protection locked="0"/>
    </xf>
    <xf numFmtId="49" fontId="12" fillId="0" borderId="0" xfId="2" applyFont="1" applyFill="1" applyAlignment="1" applyProtection="1">
      <alignment horizontal="left" vertical="center" wrapText="1"/>
      <protection locked="0"/>
    </xf>
    <xf numFmtId="42" fontId="12" fillId="0" borderId="0" xfId="5" applyNumberFormat="1" applyFont="1" applyAlignment="1" applyProtection="1">
      <alignment vertical="center"/>
      <protection locked="0"/>
    </xf>
    <xf numFmtId="0" fontId="12" fillId="0" borderId="0" xfId="0" applyFont="1" applyAlignment="1">
      <alignment horizontal="left" vertical="center" wrapText="1"/>
    </xf>
    <xf numFmtId="0" fontId="12" fillId="0" borderId="0" xfId="0" applyFont="1" applyAlignment="1">
      <alignment horizontal="justify" vertical="center"/>
    </xf>
    <xf numFmtId="168" fontId="27" fillId="0" borderId="0" xfId="0" applyNumberFormat="1" applyFont="1" applyAlignment="1">
      <alignment horizontal="center" vertical="center"/>
    </xf>
    <xf numFmtId="14" fontId="20" fillId="0" borderId="0" xfId="0" applyNumberFormat="1" applyFont="1" applyFill="1" applyAlignment="1">
      <alignment horizontal="center" vertical="center" wrapText="1"/>
    </xf>
    <xf numFmtId="42" fontId="27" fillId="0" borderId="0" xfId="0" applyNumberFormat="1" applyFont="1" applyAlignment="1">
      <alignment horizontal="center" vertical="center"/>
    </xf>
    <xf numFmtId="168" fontId="12" fillId="0" borderId="0" xfId="7" applyNumberFormat="1" applyFont="1" applyAlignment="1" applyProtection="1">
      <alignment horizontal="center" vertical="center"/>
      <protection locked="0"/>
    </xf>
    <xf numFmtId="42" fontId="12" fillId="0" borderId="0" xfId="0" applyNumberFormat="1" applyFont="1" applyAlignment="1">
      <alignment vertical="center" wrapText="1"/>
    </xf>
    <xf numFmtId="0" fontId="12" fillId="0" borderId="0" xfId="0" applyFont="1" applyFill="1" applyAlignment="1">
      <alignment horizontal="center" vertical="center" wrapText="1"/>
    </xf>
    <xf numFmtId="168" fontId="12" fillId="0" borderId="0" xfId="5" applyNumberFormat="1" applyFont="1" applyAlignment="1">
      <alignment vertical="center" wrapText="1"/>
    </xf>
    <xf numFmtId="168" fontId="12" fillId="0" borderId="0" xfId="0" applyNumberFormat="1" applyFont="1" applyAlignment="1">
      <alignment horizontal="center" vertical="center" wrapText="1"/>
    </xf>
    <xf numFmtId="42" fontId="12" fillId="0" borderId="0" xfId="0" applyNumberFormat="1" applyFont="1" applyAlignment="1">
      <alignment horizontal="center" vertical="center" wrapText="1"/>
    </xf>
    <xf numFmtId="14" fontId="12" fillId="5" borderId="0" xfId="0" applyNumberFormat="1" applyFont="1" applyFill="1" applyAlignment="1">
      <alignment horizontal="center" vertical="center" wrapText="1"/>
    </xf>
    <xf numFmtId="168" fontId="12" fillId="0" borderId="0" xfId="0" applyNumberFormat="1" applyFont="1" applyAlignment="1">
      <alignment horizontal="center" vertical="center"/>
    </xf>
    <xf numFmtId="42" fontId="12" fillId="0" borderId="0" xfId="0" applyNumberFormat="1" applyFont="1" applyAlignment="1">
      <alignment horizontal="center" vertical="center"/>
    </xf>
    <xf numFmtId="168" fontId="12" fillId="0" borderId="0" xfId="7" applyNumberFormat="1" applyFont="1" applyFill="1" applyAlignment="1" applyProtection="1">
      <alignment horizontal="center" vertical="center"/>
      <protection locked="0"/>
    </xf>
    <xf numFmtId="0" fontId="12" fillId="0" borderId="0" xfId="0" applyFont="1" applyAlignment="1">
      <alignment wrapText="1"/>
    </xf>
    <xf numFmtId="0" fontId="12" fillId="0" borderId="11" xfId="2" applyNumberFormat="1" applyFont="1" applyFill="1" applyBorder="1" applyAlignment="1" applyProtection="1">
      <alignment horizontal="left" vertical="center" wrapText="1"/>
      <protection locked="0"/>
    </xf>
    <xf numFmtId="0" fontId="12" fillId="0" borderId="0" xfId="0" applyFont="1" applyAlignment="1">
      <alignment horizontal="center" vertical="center"/>
    </xf>
    <xf numFmtId="166" fontId="12" fillId="0" borderId="7"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Fill="1" applyBorder="1" applyAlignment="1">
      <alignment horizontal="center" vertical="center" wrapText="1"/>
    </xf>
    <xf numFmtId="14" fontId="12" fillId="0" borderId="11" xfId="0" applyNumberFormat="1" applyFont="1" applyFill="1" applyBorder="1" applyAlignment="1">
      <alignment horizontal="center" vertical="center" wrapText="1"/>
    </xf>
    <xf numFmtId="14" fontId="17" fillId="0" borderId="0" xfId="0" applyNumberFormat="1" applyFont="1" applyFill="1" applyAlignment="1">
      <alignment horizontal="center" vertical="center" wrapText="1"/>
    </xf>
    <xf numFmtId="0" fontId="2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4" fontId="12" fillId="0" borderId="0" xfId="0" applyNumberFormat="1" applyFont="1" applyAlignment="1">
      <alignment horizontal="center" vertical="center" wrapText="1"/>
    </xf>
    <xf numFmtId="14" fontId="28" fillId="0" borderId="19" xfId="0" applyNumberFormat="1" applyFont="1" applyFill="1" applyBorder="1" applyAlignment="1">
      <alignment horizontal="center" vertical="center"/>
    </xf>
    <xf numFmtId="14" fontId="21" fillId="0" borderId="19" xfId="0" applyNumberFormat="1" applyFont="1" applyFill="1" applyBorder="1" applyAlignment="1">
      <alignment horizontal="center" vertical="center"/>
    </xf>
    <xf numFmtId="166" fontId="29" fillId="0" borderId="19" xfId="0" applyNumberFormat="1" applyFont="1" applyFill="1" applyBorder="1" applyAlignment="1">
      <alignment horizontal="center" vertical="center" wrapText="1"/>
    </xf>
    <xf numFmtId="14" fontId="21" fillId="0" borderId="7" xfId="0" applyNumberFormat="1" applyFont="1" applyBorder="1" applyAlignment="1">
      <alignment horizontal="center" vertical="center" wrapText="1"/>
    </xf>
    <xf numFmtId="0" fontId="21" fillId="0" borderId="7" xfId="0" applyFont="1" applyBorder="1" applyAlignment="1">
      <alignment horizontal="center" vertical="center" wrapText="1"/>
    </xf>
    <xf numFmtId="14" fontId="28" fillId="0" borderId="7" xfId="0" applyNumberFormat="1" applyFont="1" applyBorder="1" applyAlignment="1">
      <alignment horizontal="center" vertical="center"/>
    </xf>
    <xf numFmtId="166" fontId="21" fillId="0" borderId="7" xfId="0" applyNumberFormat="1" applyFont="1" applyBorder="1" applyAlignment="1">
      <alignment horizontal="center" vertical="center" wrapText="1"/>
    </xf>
    <xf numFmtId="49" fontId="12" fillId="0" borderId="23" xfId="2" applyFont="1" applyBorder="1" applyAlignment="1" applyProtection="1">
      <alignment horizontal="left" vertical="center" wrapText="1"/>
      <protection locked="0"/>
    </xf>
    <xf numFmtId="0" fontId="28" fillId="0" borderId="19" xfId="0" applyFont="1" applyFill="1" applyBorder="1" applyAlignment="1">
      <alignment horizontal="center" vertical="center" wrapText="1"/>
    </xf>
    <xf numFmtId="14" fontId="21" fillId="0" borderId="24" xfId="0" applyNumberFormat="1" applyFont="1" applyBorder="1" applyAlignment="1">
      <alignment horizontal="center" vertical="center" wrapText="1"/>
    </xf>
    <xf numFmtId="22" fontId="27" fillId="0" borderId="0" xfId="0" applyNumberFormat="1" applyFont="1" applyAlignment="1">
      <alignment horizontal="center" vertical="center" wrapText="1"/>
    </xf>
    <xf numFmtId="166" fontId="21" fillId="0" borderId="7" xfId="0" applyNumberFormat="1" applyFont="1" applyBorder="1" applyAlignment="1">
      <alignment horizontal="center" vertical="center"/>
    </xf>
    <xf numFmtId="22" fontId="17" fillId="0" borderId="0" xfId="0" applyNumberFormat="1" applyFont="1" applyAlignment="1">
      <alignment horizontal="center" vertical="center" wrapText="1"/>
    </xf>
    <xf numFmtId="168" fontId="12" fillId="0" borderId="23" xfId="5" applyNumberFormat="1" applyFont="1" applyBorder="1" applyAlignment="1" applyProtection="1">
      <alignment horizontal="center" vertical="center"/>
      <protection locked="0"/>
    </xf>
    <xf numFmtId="14" fontId="21" fillId="0" borderId="7" xfId="0" applyNumberFormat="1" applyFont="1" applyBorder="1" applyAlignment="1">
      <alignment horizontal="center" vertical="center"/>
    </xf>
    <xf numFmtId="0" fontId="17" fillId="0" borderId="0" xfId="0" applyFont="1" applyAlignment="1">
      <alignment vertical="center" wrapText="1"/>
    </xf>
    <xf numFmtId="0" fontId="12" fillId="0" borderId="0" xfId="0" applyFont="1"/>
    <xf numFmtId="14" fontId="12" fillId="0" borderId="7" xfId="0" applyNumberFormat="1" applyFont="1" applyBorder="1" applyAlignment="1">
      <alignment horizontal="center" vertical="center" wrapText="1"/>
    </xf>
    <xf numFmtId="14" fontId="17" fillId="0" borderId="7" xfId="0" applyNumberFormat="1" applyFont="1" applyBorder="1" applyAlignment="1">
      <alignment horizontal="center" vertical="center" wrapText="1"/>
    </xf>
    <xf numFmtId="14" fontId="28" fillId="0" borderId="7" xfId="0" applyNumberFormat="1" applyFont="1" applyBorder="1" applyAlignment="1">
      <alignment horizontal="center" vertical="center" wrapText="1"/>
    </xf>
    <xf numFmtId="20" fontId="21" fillId="0" borderId="7" xfId="0" applyNumberFormat="1" applyFont="1" applyBorder="1" applyAlignment="1">
      <alignment horizontal="center" vertical="center" wrapText="1"/>
    </xf>
    <xf numFmtId="0" fontId="28" fillId="0" borderId="7" xfId="0" applyFont="1" applyBorder="1" applyAlignment="1">
      <alignment horizontal="center" vertical="center" wrapText="1"/>
    </xf>
    <xf numFmtId="0" fontId="10" fillId="0" borderId="1" xfId="6" applyFont="1" applyBorder="1" applyAlignment="1">
      <alignment horizontal="center" vertical="center" wrapText="1"/>
    </xf>
    <xf numFmtId="0" fontId="22" fillId="0" borderId="1" xfId="0" applyFont="1" applyBorder="1" applyAlignment="1">
      <alignment horizontal="center" vertical="center"/>
    </xf>
    <xf numFmtId="0" fontId="20" fillId="0" borderId="1" xfId="6" applyFont="1" applyBorder="1" applyAlignment="1">
      <alignment horizontal="center" vertical="center" wrapText="1"/>
    </xf>
    <xf numFmtId="168" fontId="12" fillId="0" borderId="1" xfId="5" applyNumberFormat="1" applyFont="1" applyBorder="1" applyAlignment="1">
      <alignment horizontal="center" vertical="center" wrapText="1"/>
    </xf>
    <xf numFmtId="15" fontId="10" fillId="3" borderId="1" xfId="0" applyNumberFormat="1" applyFont="1" applyFill="1" applyBorder="1" applyAlignment="1">
      <alignment horizontal="center" vertical="center" wrapText="1"/>
    </xf>
    <xf numFmtId="15" fontId="1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2" fillId="0" borderId="0" xfId="0" applyFont="1" applyAlignment="1">
      <alignment horizontal="center" wrapText="1"/>
    </xf>
    <xf numFmtId="0" fontId="24" fillId="0" borderId="7" xfId="0" applyFont="1" applyBorder="1" applyAlignment="1">
      <alignment vertical="top" wrapText="1"/>
    </xf>
    <xf numFmtId="0" fontId="20"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5" fillId="0" borderId="2" xfId="0" applyFont="1" applyBorder="1" applyAlignment="1">
      <alignment horizontal="center" vertical="center" wrapText="1"/>
    </xf>
    <xf numFmtId="168" fontId="12" fillId="0" borderId="2" xfId="0" applyNumberFormat="1" applyFont="1" applyBorder="1" applyAlignment="1">
      <alignment vertical="center" wrapText="1"/>
    </xf>
    <xf numFmtId="0" fontId="6" fillId="2" borderId="1" xfId="0" applyFont="1" applyFill="1" applyBorder="1" applyAlignment="1">
      <alignment horizontal="center" vertical="center" wrapText="1"/>
    </xf>
    <xf numFmtId="49" fontId="12" fillId="0" borderId="1" xfId="2" applyFont="1" applyBorder="1" applyAlignment="1" applyProtection="1">
      <alignment horizontal="center" vertical="center" wrapText="1"/>
      <protection locked="0"/>
    </xf>
    <xf numFmtId="14" fontId="12" fillId="0" borderId="0" xfId="0" applyNumberFormat="1" applyFont="1" applyAlignment="1">
      <alignment horizontal="center" vertical="center" wrapText="1"/>
    </xf>
    <xf numFmtId="0" fontId="21" fillId="0" borderId="7" xfId="0" applyFont="1" applyBorder="1" applyAlignment="1">
      <alignment vertical="top" wrapText="1"/>
    </xf>
    <xf numFmtId="14" fontId="12" fillId="0" borderId="0" xfId="0" applyNumberFormat="1" applyFont="1" applyAlignment="1">
      <alignment horizontal="center" vertical="center"/>
    </xf>
    <xf numFmtId="14" fontId="17" fillId="0" borderId="0" xfId="0" applyNumberFormat="1" applyFont="1" applyAlignment="1">
      <alignment horizontal="center" vertical="center"/>
    </xf>
    <xf numFmtId="0" fontId="12" fillId="0" borderId="0" xfId="0" applyFont="1" applyAlignment="1">
      <alignment horizontal="center" vertical="center" wrapText="1"/>
    </xf>
    <xf numFmtId="0" fontId="21" fillId="0" borderId="0" xfId="0" applyFont="1" applyAlignment="1">
      <alignment horizontal="center" vertical="center" wrapText="1"/>
    </xf>
    <xf numFmtId="49" fontId="12" fillId="0" borderId="0" xfId="2" applyFont="1" applyFill="1" applyBorder="1" applyAlignment="1" applyProtection="1">
      <alignment horizontal="left" vertical="center" wrapText="1"/>
      <protection locked="0"/>
    </xf>
    <xf numFmtId="49" fontId="30" fillId="0" borderId="23" xfId="2" applyFont="1" applyBorder="1" applyAlignment="1" applyProtection="1">
      <alignment horizontal="left" vertical="center" wrapText="1"/>
      <protection locked="0"/>
    </xf>
    <xf numFmtId="41" fontId="12" fillId="0" borderId="0" xfId="5" applyFont="1" applyAlignment="1">
      <alignment horizontal="center" vertical="center"/>
    </xf>
    <xf numFmtId="42" fontId="12" fillId="0" borderId="0" xfId="0" applyNumberFormat="1" applyFont="1" applyFill="1" applyBorder="1" applyAlignment="1">
      <alignment horizontal="center" vertical="center"/>
    </xf>
    <xf numFmtId="41" fontId="0" fillId="0" borderId="0" xfId="5" applyFont="1"/>
    <xf numFmtId="41" fontId="21" fillId="0" borderId="0" xfId="5" applyFont="1" applyAlignment="1">
      <alignment vertical="top" wrapText="1"/>
    </xf>
    <xf numFmtId="41" fontId="12" fillId="0" borderId="0" xfId="5" applyFont="1" applyAlignment="1">
      <alignment horizontal="left" vertical="top"/>
    </xf>
    <xf numFmtId="14" fontId="23" fillId="6" borderId="0" xfId="5" applyNumberFormat="1" applyFont="1" applyFill="1" applyAlignment="1">
      <alignment horizontal="center" vertical="center" wrapText="1"/>
    </xf>
    <xf numFmtId="0" fontId="19" fillId="6" borderId="0" xfId="0" applyFont="1" applyFill="1" applyAlignment="1">
      <alignment horizontal="center" vertical="center" wrapText="1"/>
    </xf>
    <xf numFmtId="14" fontId="20" fillId="0" borderId="0" xfId="5" applyNumberFormat="1" applyFont="1" applyFill="1" applyAlignment="1">
      <alignment horizontal="center" vertical="center" wrapText="1"/>
    </xf>
    <xf numFmtId="14" fontId="17" fillId="0" borderId="7" xfId="0" applyNumberFormat="1" applyFont="1" applyBorder="1" applyAlignment="1">
      <alignment horizontal="center" vertical="center"/>
    </xf>
    <xf numFmtId="14" fontId="12" fillId="0" borderId="7" xfId="5" applyNumberFormat="1" applyFont="1" applyBorder="1" applyAlignment="1">
      <alignment horizontal="center" vertical="center" wrapText="1"/>
    </xf>
    <xf numFmtId="0" fontId="27" fillId="0" borderId="0" xfId="0" applyFont="1" applyAlignment="1">
      <alignment horizontal="center" vertical="center" wrapText="1"/>
    </xf>
    <xf numFmtId="0" fontId="12" fillId="0" borderId="8" xfId="0" applyFont="1" applyBorder="1" applyAlignment="1">
      <alignment vertical="center"/>
    </xf>
    <xf numFmtId="0" fontId="33" fillId="0" borderId="7" xfId="0" applyFont="1" applyBorder="1" applyAlignment="1">
      <alignment horizontal="center" wrapText="1"/>
    </xf>
    <xf numFmtId="0" fontId="29" fillId="0" borderId="0" xfId="6" applyFont="1" applyAlignment="1">
      <alignment horizontal="center" wrapText="1"/>
    </xf>
    <xf numFmtId="14" fontId="10" fillId="0" borderId="7" xfId="0" applyNumberFormat="1" applyFont="1" applyBorder="1" applyAlignment="1">
      <alignment horizontal="center" vertical="center"/>
    </xf>
    <xf numFmtId="41" fontId="21" fillId="0" borderId="7" xfId="5" applyFont="1" applyBorder="1" applyAlignment="1">
      <alignment horizontal="center" vertical="center" wrapText="1"/>
    </xf>
    <xf numFmtId="0" fontId="12" fillId="0" borderId="0" xfId="0" applyFont="1" applyAlignment="1">
      <alignment horizontal="center" vertical="center" wrapText="1"/>
    </xf>
    <xf numFmtId="0" fontId="34" fillId="0" borderId="7" xfId="0" applyFont="1" applyBorder="1" applyAlignment="1">
      <alignment horizontal="center" vertical="center"/>
    </xf>
    <xf numFmtId="0" fontId="20" fillId="0" borderId="0" xfId="0" applyFont="1" applyAlignment="1">
      <alignment horizontal="center" vertical="center" wrapText="1"/>
    </xf>
    <xf numFmtId="0" fontId="10" fillId="5" borderId="0" xfId="0" applyFont="1" applyFill="1" applyAlignment="1">
      <alignment horizontal="center" wrapText="1"/>
    </xf>
    <xf numFmtId="0" fontId="10" fillId="0" borderId="0" xfId="0" applyFont="1" applyAlignment="1">
      <alignment horizontal="center" vertical="center" wrapText="1"/>
    </xf>
    <xf numFmtId="49" fontId="10" fillId="0" borderId="23" xfId="2" applyFont="1" applyBorder="1" applyAlignment="1" applyProtection="1">
      <alignment horizontal="left" vertical="center" wrapText="1"/>
      <protection locked="0"/>
    </xf>
    <xf numFmtId="168" fontId="10" fillId="0" borderId="0" xfId="5" applyNumberFormat="1" applyFont="1" applyAlignment="1">
      <alignment vertical="center" wrapText="1"/>
    </xf>
    <xf numFmtId="0" fontId="10" fillId="0" borderId="0" xfId="0" applyFont="1" applyAlignment="1">
      <alignment wrapText="1"/>
    </xf>
    <xf numFmtId="0" fontId="10" fillId="0" borderId="0" xfId="0" applyFont="1" applyAlignment="1">
      <alignment vertical="center" wrapText="1"/>
    </xf>
    <xf numFmtId="0" fontId="23" fillId="0" borderId="0" xfId="0" applyFont="1" applyFill="1" applyAlignment="1">
      <alignment horizontal="center" vertical="center" wrapText="1"/>
    </xf>
    <xf numFmtId="14" fontId="10" fillId="0" borderId="0" xfId="0" applyNumberFormat="1" applyFont="1" applyFill="1" applyAlignment="1">
      <alignment horizontal="center" vertical="center" wrapText="1"/>
    </xf>
    <xf numFmtId="168" fontId="10" fillId="0" borderId="0" xfId="0" applyNumberFormat="1" applyFont="1" applyAlignment="1">
      <alignment vertical="center" wrapText="1"/>
    </xf>
    <xf numFmtId="0" fontId="35" fillId="7"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15" fontId="8" fillId="0" borderId="1" xfId="0" applyNumberFormat="1" applyFont="1" applyBorder="1" applyAlignment="1">
      <alignment vertical="center" wrapText="1"/>
    </xf>
    <xf numFmtId="14" fontId="36" fillId="0" borderId="1" xfId="0" applyNumberFormat="1" applyFont="1" applyBorder="1" applyAlignment="1">
      <alignment vertical="center" wrapText="1"/>
    </xf>
    <xf numFmtId="14" fontId="8" fillId="0" borderId="1" xfId="0" applyNumberFormat="1" applyFont="1" applyBorder="1" applyAlignment="1">
      <alignment vertical="center" wrapText="1"/>
    </xf>
    <xf numFmtId="3" fontId="8" fillId="0" borderId="1" xfId="0" applyNumberFormat="1" applyFont="1" applyBorder="1" applyAlignment="1">
      <alignment vertical="center" wrapText="1"/>
    </xf>
    <xf numFmtId="3" fontId="8" fillId="0" borderId="1" xfId="0" applyNumberFormat="1"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horizontal="center" vertical="center" wrapText="1"/>
    </xf>
    <xf numFmtId="15" fontId="8" fillId="0" borderId="4" xfId="0" applyNumberFormat="1" applyFont="1" applyBorder="1" applyAlignment="1">
      <alignment vertical="center" wrapText="1"/>
    </xf>
    <xf numFmtId="0" fontId="8" fillId="0" borderId="4" xfId="0" applyFont="1" applyBorder="1" applyAlignment="1">
      <alignment vertical="center" wrapText="1"/>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 fontId="8" fillId="0" borderId="1" xfId="0" applyNumberFormat="1" applyFont="1" applyBorder="1" applyAlignment="1">
      <alignment vertical="center" wrapText="1"/>
    </xf>
    <xf numFmtId="15" fontId="8" fillId="0" borderId="1" xfId="0" applyNumberFormat="1" applyFont="1" applyBorder="1" applyAlignment="1">
      <alignment horizontal="right" vertical="center" wrapText="1"/>
    </xf>
    <xf numFmtId="4" fontId="8" fillId="0" borderId="1" xfId="0" applyNumberFormat="1" applyFont="1" applyFill="1" applyBorder="1" applyAlignment="1">
      <alignment vertical="center" wrapText="1"/>
    </xf>
    <xf numFmtId="0" fontId="8" fillId="0" borderId="1" xfId="0" applyFont="1" applyBorder="1"/>
    <xf numFmtId="14" fontId="36"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4" fontId="8" fillId="0" borderId="1" xfId="0" applyNumberFormat="1" applyFont="1" applyBorder="1" applyAlignment="1">
      <alignment horizontal="right"/>
    </xf>
    <xf numFmtId="0" fontId="8" fillId="0" borderId="1" xfId="0" applyFont="1" applyBorder="1" applyAlignment="1">
      <alignment horizontal="right"/>
    </xf>
    <xf numFmtId="4" fontId="8" fillId="0" borderId="4" xfId="0" applyNumberFormat="1" applyFont="1" applyBorder="1" applyAlignment="1">
      <alignment horizontal="right"/>
    </xf>
    <xf numFmtId="0" fontId="8" fillId="0" borderId="4" xfId="0" applyFont="1" applyBorder="1" applyAlignment="1">
      <alignment horizontal="right"/>
    </xf>
    <xf numFmtId="3" fontId="8" fillId="0" borderId="1" xfId="0" applyNumberFormat="1" applyFont="1" applyBorder="1" applyAlignment="1">
      <alignment horizontal="right"/>
    </xf>
    <xf numFmtId="0" fontId="39" fillId="0" borderId="1" xfId="0" applyFont="1" applyBorder="1" applyAlignment="1">
      <alignment horizontal="center" vertical="center" wrapText="1"/>
    </xf>
    <xf numFmtId="168" fontId="8" fillId="0" borderId="1" xfId="0" applyNumberFormat="1" applyFont="1" applyBorder="1" applyAlignment="1">
      <alignment horizontal="center" vertical="center" wrapText="1"/>
    </xf>
    <xf numFmtId="6" fontId="8" fillId="0" borderId="1" xfId="0" applyNumberFormat="1" applyFont="1" applyBorder="1" applyAlignment="1">
      <alignment horizontal="right" vertical="center" wrapText="1"/>
    </xf>
    <xf numFmtId="169" fontId="8" fillId="0" borderId="1" xfId="0" applyNumberFormat="1" applyFont="1" applyBorder="1" applyAlignment="1">
      <alignment horizontal="right" vertical="center" wrapText="1"/>
    </xf>
    <xf numFmtId="0" fontId="8" fillId="0" borderId="1" xfId="0" applyFont="1" applyBorder="1" applyAlignment="1">
      <alignment horizont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wrapText="1"/>
    </xf>
    <xf numFmtId="0" fontId="8" fillId="0" borderId="4" xfId="0" applyFont="1" applyBorder="1"/>
    <xf numFmtId="0" fontId="8" fillId="0" borderId="4" xfId="0" applyFont="1" applyBorder="1" applyAlignment="1">
      <alignment horizontal="center"/>
    </xf>
    <xf numFmtId="0" fontId="8" fillId="0" borderId="4" xfId="0" applyFont="1" applyBorder="1" applyAlignment="1">
      <alignment wrapText="1"/>
    </xf>
    <xf numFmtId="171" fontId="8" fillId="0" borderId="1" xfId="5" applyNumberFormat="1" applyFont="1" applyBorder="1" applyAlignment="1">
      <alignment horizontal="center" vertical="center" wrapText="1"/>
    </xf>
    <xf numFmtId="1" fontId="8" fillId="0" borderId="1" xfId="0" applyNumberFormat="1" applyFont="1" applyBorder="1"/>
    <xf numFmtId="0" fontId="8" fillId="0" borderId="1" xfId="0" applyFont="1" applyFill="1" applyBorder="1" applyAlignment="1">
      <alignment horizontal="center" wrapText="1"/>
    </xf>
    <xf numFmtId="49" fontId="39" fillId="0" borderId="28" xfId="0" applyNumberFormat="1" applyFont="1" applyBorder="1" applyAlignment="1">
      <alignment horizontal="center" vertical="center" wrapText="1"/>
    </xf>
    <xf numFmtId="49" fontId="39" fillId="0" borderId="1" xfId="0" applyNumberFormat="1" applyFont="1" applyBorder="1" applyAlignment="1">
      <alignment horizontal="center" vertical="center" wrapText="1"/>
    </xf>
    <xf numFmtId="0" fontId="39" fillId="0" borderId="6" xfId="0" applyFont="1" applyBorder="1" applyAlignment="1">
      <alignment horizontal="center" vertical="center" wrapText="1"/>
    </xf>
    <xf numFmtId="49" fontId="39" fillId="0" borderId="29" xfId="0" applyNumberFormat="1" applyFont="1" applyBorder="1" applyAlignment="1">
      <alignment horizontal="center" vertical="center"/>
    </xf>
    <xf numFmtId="0" fontId="8" fillId="0" borderId="1" xfId="0" applyFont="1" applyFill="1" applyBorder="1" applyAlignment="1">
      <alignment vertical="center" wrapText="1"/>
    </xf>
    <xf numFmtId="49" fontId="8" fillId="0" borderId="1" xfId="0" applyNumberFormat="1" applyFont="1" applyBorder="1" applyAlignment="1">
      <alignment wrapText="1"/>
    </xf>
    <xf numFmtId="14" fontId="8" fillId="0" borderId="1" xfId="0" applyNumberFormat="1" applyFont="1" applyBorder="1"/>
    <xf numFmtId="0" fontId="8" fillId="0" borderId="31" xfId="0" applyFont="1" applyBorder="1" applyAlignment="1"/>
    <xf numFmtId="49" fontId="39" fillId="0" borderId="30" xfId="0" applyNumberFormat="1" applyFont="1" applyBorder="1" applyAlignment="1">
      <alignment horizontal="center" vertical="center"/>
    </xf>
    <xf numFmtId="0" fontId="8" fillId="0" borderId="0" xfId="0" applyFont="1" applyAlignment="1"/>
    <xf numFmtId="49" fontId="39" fillId="0" borderId="30" xfId="0" applyNumberFormat="1" applyFont="1" applyBorder="1" applyAlignment="1">
      <alignment horizontal="center" vertical="center" wrapText="1"/>
    </xf>
    <xf numFmtId="0" fontId="8" fillId="0" borderId="1" xfId="0" applyFont="1" applyBorder="1" applyAlignment="1">
      <alignment vertical="center"/>
    </xf>
    <xf numFmtId="0" fontId="8" fillId="0" borderId="4" xfId="0" applyFont="1" applyBorder="1" applyAlignment="1">
      <alignment vertical="center"/>
    </xf>
    <xf numFmtId="172" fontId="8" fillId="0" borderId="1" xfId="5" applyNumberFormat="1" applyFont="1" applyBorder="1" applyAlignment="1">
      <alignment horizontal="right" vertical="center" wrapText="1"/>
    </xf>
    <xf numFmtId="172" fontId="8" fillId="0" borderId="1" xfId="5" applyNumberFormat="1" applyFont="1" applyFill="1" applyBorder="1" applyAlignment="1">
      <alignment horizontal="right" vertical="center" wrapText="1"/>
    </xf>
    <xf numFmtId="41" fontId="8" fillId="0" borderId="1" xfId="5" applyFont="1" applyBorder="1" applyAlignment="1">
      <alignment horizontal="center" vertical="center"/>
    </xf>
    <xf numFmtId="42" fontId="8" fillId="0" borderId="1" xfId="0" applyNumberFormat="1" applyFont="1" applyBorder="1" applyAlignment="1">
      <alignment horizontal="center" vertical="center"/>
    </xf>
    <xf numFmtId="42" fontId="10" fillId="0" borderId="1" xfId="0" applyNumberFormat="1" applyFont="1" applyBorder="1" applyAlignment="1">
      <alignment horizontal="center" vertical="center"/>
    </xf>
    <xf numFmtId="42" fontId="12" fillId="0" borderId="1" xfId="0" applyNumberFormat="1" applyFont="1" applyFill="1" applyBorder="1" applyAlignment="1">
      <alignment horizontal="center" vertical="center" wrapText="1"/>
    </xf>
    <xf numFmtId="42" fontId="10" fillId="0" borderId="1" xfId="0" applyNumberFormat="1" applyFont="1" applyFill="1" applyBorder="1" applyAlignment="1">
      <alignment horizontal="center" vertical="center" wrapText="1"/>
    </xf>
    <xf numFmtId="172" fontId="8" fillId="0" borderId="1" xfId="5" applyNumberFormat="1" applyFont="1" applyBorder="1" applyAlignment="1">
      <alignment horizontal="center" vertical="center" wrapText="1"/>
    </xf>
    <xf numFmtId="172" fontId="8" fillId="0" borderId="30" xfId="5" applyNumberFormat="1" applyFont="1" applyBorder="1" applyAlignment="1">
      <alignment horizontal="center" vertical="center"/>
    </xf>
    <xf numFmtId="42" fontId="0" fillId="0" borderId="7" xfId="0" applyNumberFormat="1" applyBorder="1"/>
    <xf numFmtId="41" fontId="12" fillId="0" borderId="0" xfId="5" applyFont="1" applyAlignment="1">
      <alignment vertical="center" wrapText="1"/>
    </xf>
    <xf numFmtId="4" fontId="8" fillId="0" borderId="1" xfId="0" applyNumberFormat="1" applyFont="1" applyBorder="1"/>
    <xf numFmtId="41" fontId="12" fillId="0" borderId="1" xfId="5" applyFont="1" applyBorder="1" applyAlignment="1">
      <alignment horizontal="center" vertical="center"/>
    </xf>
    <xf numFmtId="41" fontId="12" fillId="0" borderId="1" xfId="5" applyFont="1" applyBorder="1"/>
    <xf numFmtId="42" fontId="10" fillId="0" borderId="23" xfId="7" applyNumberFormat="1" applyFont="1" applyBorder="1" applyAlignment="1" applyProtection="1">
      <alignment horizontal="center" vertical="center"/>
      <protection locked="0"/>
    </xf>
    <xf numFmtId="0" fontId="29" fillId="0" borderId="0" xfId="0" applyFont="1" applyAlignment="1">
      <alignment horizontal="center" vertical="center" wrapText="1"/>
    </xf>
    <xf numFmtId="0" fontId="41" fillId="0" borderId="32" xfId="0" applyFont="1" applyBorder="1" applyAlignment="1">
      <alignment vertical="center"/>
    </xf>
    <xf numFmtId="4" fontId="8" fillId="0" borderId="1" xfId="0" applyNumberFormat="1" applyFont="1" applyFill="1" applyBorder="1" applyAlignment="1">
      <alignment horizontal="right" vertical="center" wrapText="1"/>
    </xf>
    <xf numFmtId="14" fontId="38" fillId="0" borderId="1" xfId="0" applyNumberFormat="1" applyFont="1" applyFill="1" applyBorder="1" applyAlignment="1">
      <alignment horizontal="right" vertical="center" wrapText="1"/>
    </xf>
    <xf numFmtId="14" fontId="38" fillId="0" borderId="4" xfId="0" applyNumberFormat="1" applyFont="1" applyFill="1" applyBorder="1" applyAlignment="1">
      <alignment horizontal="right" vertical="center" wrapText="1"/>
    </xf>
    <xf numFmtId="0" fontId="8" fillId="0" borderId="4" xfId="0" applyFont="1" applyBorder="1" applyAlignment="1">
      <alignment horizontal="right" vertical="center" wrapText="1"/>
    </xf>
    <xf numFmtId="14" fontId="8" fillId="0" borderId="1" xfId="0" applyNumberFormat="1" applyFont="1" applyBorder="1" applyAlignment="1">
      <alignment horizontal="right" vertical="center" wrapText="1"/>
    </xf>
    <xf numFmtId="0" fontId="8" fillId="0" borderId="0" xfId="0" applyFont="1" applyAlignment="1">
      <alignment horizontal="right"/>
    </xf>
    <xf numFmtId="0" fontId="0" fillId="0" borderId="0" xfId="0" applyAlignment="1">
      <alignment horizontal="right"/>
    </xf>
    <xf numFmtId="0" fontId="12" fillId="0" borderId="0" xfId="0" applyFont="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41" fontId="23" fillId="6" borderId="0" xfId="5" applyFont="1" applyFill="1" applyAlignment="1">
      <alignment horizontal="center" vertical="center" wrapText="1"/>
    </xf>
    <xf numFmtId="0" fontId="21" fillId="0" borderId="7" xfId="0" applyFont="1" applyBorder="1" applyAlignment="1">
      <alignment horizontal="center" vertical="center"/>
    </xf>
    <xf numFmtId="0" fontId="10" fillId="0" borderId="0" xfId="0" applyFont="1" applyAlignment="1">
      <alignment horizontal="center" vertical="center"/>
    </xf>
    <xf numFmtId="49" fontId="10" fillId="0" borderId="0" xfId="2" applyFont="1" applyFill="1" applyBorder="1" applyAlignment="1" applyProtection="1">
      <alignment horizontal="left" vertical="center" wrapText="1"/>
      <protection locked="0"/>
    </xf>
    <xf numFmtId="49" fontId="10" fillId="0" borderId="0" xfId="2" applyFont="1" applyFill="1" applyAlignment="1" applyProtection="1">
      <alignment horizontal="left" vertical="center" wrapText="1"/>
      <protection locked="0"/>
    </xf>
    <xf numFmtId="42" fontId="10" fillId="0" borderId="0" xfId="5" applyNumberFormat="1" applyFont="1" applyAlignment="1">
      <alignment horizontal="center" vertical="center"/>
    </xf>
    <xf numFmtId="42" fontId="10" fillId="0" borderId="0" xfId="5" applyNumberFormat="1" applyFont="1" applyFill="1" applyBorder="1" applyAlignment="1">
      <alignment horizontal="center" vertical="center"/>
    </xf>
    <xf numFmtId="42" fontId="12" fillId="0" borderId="0" xfId="5" applyNumberFormat="1" applyFont="1" applyAlignment="1">
      <alignment horizontal="center" vertical="center"/>
    </xf>
    <xf numFmtId="3" fontId="42" fillId="0" borderId="0" xfId="0" applyNumberFormat="1" applyFont="1" applyAlignment="1">
      <alignment horizontal="center" vertical="center" wrapText="1"/>
    </xf>
    <xf numFmtId="0" fontId="12" fillId="0" borderId="0" xfId="0" applyFont="1" applyAlignment="1">
      <alignment vertical="top" wrapText="1"/>
    </xf>
    <xf numFmtId="42" fontId="21" fillId="0" borderId="0" xfId="7" applyNumberFormat="1" applyFont="1" applyAlignment="1" applyProtection="1">
      <alignment horizontal="center" vertical="center"/>
      <protection locked="0"/>
    </xf>
    <xf numFmtId="41" fontId="12" fillId="0" borderId="0" xfId="5" applyFont="1" applyAlignment="1">
      <alignment vertical="top" wrapText="1"/>
    </xf>
    <xf numFmtId="42" fontId="10" fillId="0" borderId="0" xfId="0" applyNumberFormat="1" applyFont="1" applyAlignment="1">
      <alignment horizontal="center" vertical="center"/>
    </xf>
    <xf numFmtId="0" fontId="43" fillId="0" borderId="0" xfId="0" applyFont="1" applyAlignment="1">
      <alignment horizontal="center" vertical="center" wrapText="1"/>
    </xf>
    <xf numFmtId="41" fontId="10" fillId="0" borderId="0" xfId="5" applyFont="1" applyFill="1" applyAlignment="1">
      <alignment horizontal="center" vertical="center" wrapText="1"/>
    </xf>
    <xf numFmtId="168" fontId="12" fillId="0" borderId="0" xfId="7" applyNumberFormat="1" applyFont="1" applyAlignment="1" applyProtection="1">
      <alignment horizontal="right" vertical="center"/>
      <protection locked="0"/>
    </xf>
    <xf numFmtId="0" fontId="10" fillId="0" borderId="0" xfId="0" applyFont="1" applyAlignment="1">
      <alignment vertical="top" wrapText="1"/>
    </xf>
    <xf numFmtId="14" fontId="19" fillId="6" borderId="0" xfId="5" applyNumberFormat="1" applyFont="1" applyFill="1" applyAlignment="1">
      <alignment horizontal="center" vertical="center" wrapText="1"/>
    </xf>
    <xf numFmtId="22" fontId="21" fillId="0" borderId="0" xfId="0" applyNumberFormat="1" applyFont="1" applyAlignment="1">
      <alignment horizontal="center" vertical="center" wrapText="1"/>
    </xf>
    <xf numFmtId="4" fontId="8" fillId="0" borderId="1" xfId="0" applyNumberFormat="1" applyFont="1" applyBorder="1" applyAlignment="1">
      <alignment horizontal="center" vertical="center" wrapText="1"/>
    </xf>
    <xf numFmtId="22" fontId="21" fillId="0" borderId="7" xfId="0" applyNumberFormat="1" applyFont="1" applyBorder="1" applyAlignment="1">
      <alignment horizontal="center" vertical="center" wrapText="1"/>
    </xf>
    <xf numFmtId="49" fontId="39" fillId="0" borderId="4" xfId="0" applyNumberFormat="1" applyFont="1" applyBorder="1" applyAlignment="1">
      <alignment horizontal="center" vertical="center" wrapText="1"/>
    </xf>
    <xf numFmtId="172" fontId="8" fillId="0" borderId="28" xfId="5" applyNumberFormat="1" applyFont="1" applyBorder="1" applyAlignment="1">
      <alignment horizontal="center" vertical="center"/>
    </xf>
    <xf numFmtId="41" fontId="10" fillId="0" borderId="1" xfId="5"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2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43" fillId="0" borderId="1" xfId="0" applyFont="1" applyBorder="1" applyAlignment="1">
      <alignment horizontal="center" vertical="center" wrapText="1"/>
    </xf>
    <xf numFmtId="42" fontId="10" fillId="0" borderId="1" xfId="5" applyNumberFormat="1" applyFont="1" applyBorder="1" applyAlignment="1">
      <alignment horizontal="center" vertical="center"/>
    </xf>
    <xf numFmtId="0" fontId="5" fillId="0" borderId="1" xfId="0" applyFont="1" applyBorder="1" applyAlignment="1">
      <alignment horizontal="center" vertical="center" wrapText="1"/>
    </xf>
    <xf numFmtId="42" fontId="10" fillId="0" borderId="1" xfId="5" applyNumberFormat="1" applyFont="1" applyFill="1" applyBorder="1" applyAlignment="1">
      <alignment horizontal="center" vertical="center"/>
    </xf>
    <xf numFmtId="42" fontId="12" fillId="0" borderId="1" xfId="5" applyNumberFormat="1" applyFont="1" applyBorder="1" applyAlignment="1">
      <alignment horizontal="center" vertical="center"/>
    </xf>
    <xf numFmtId="0" fontId="27" fillId="0" borderId="1" xfId="0" applyFont="1" applyBorder="1" applyAlignment="1">
      <alignment horizontal="center" vertical="center" wrapText="1"/>
    </xf>
    <xf numFmtId="4" fontId="8" fillId="0" borderId="4" xfId="0" applyNumberFormat="1" applyFont="1" applyBorder="1" applyAlignment="1">
      <alignment vertical="center" wrapText="1"/>
    </xf>
    <xf numFmtId="0" fontId="8" fillId="0" borderId="4" xfId="0"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8" fillId="0" borderId="4" xfId="0" applyFont="1" applyBorder="1" applyAlignment="1">
      <alignment horizontal="center" wrapText="1"/>
    </xf>
    <xf numFmtId="14" fontId="12" fillId="0" borderId="1" xfId="0" applyNumberFormat="1" applyFont="1" applyBorder="1" applyAlignment="1">
      <alignment horizontal="center" vertical="center" wrapText="1"/>
    </xf>
    <xf numFmtId="44" fontId="8" fillId="0" borderId="1" xfId="0" applyNumberFormat="1" applyFont="1" applyBorder="1"/>
    <xf numFmtId="0" fontId="3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Border="1" applyAlignment="1">
      <alignment horizontal="center" vertical="center"/>
    </xf>
    <xf numFmtId="0" fontId="8" fillId="0" borderId="31" xfId="0" applyFont="1" applyBorder="1" applyAlignment="1">
      <alignment horizontal="center" wrapText="1"/>
    </xf>
    <xf numFmtId="0" fontId="38" fillId="0" borderId="4" xfId="0" applyFont="1" applyBorder="1" applyAlignment="1">
      <alignment horizontal="center" vertical="center" wrapText="1"/>
    </xf>
    <xf numFmtId="49" fontId="10" fillId="0" borderId="1" xfId="2" applyFont="1" applyFill="1" applyBorder="1" applyAlignment="1" applyProtection="1">
      <alignment horizontal="left" vertical="top" wrapText="1"/>
      <protection locked="0"/>
    </xf>
    <xf numFmtId="49" fontId="12" fillId="0" borderId="1" xfId="2" applyFont="1" applyBorder="1" applyAlignment="1" applyProtection="1">
      <alignment horizontal="left" vertical="top" wrapText="1"/>
      <protection locked="0"/>
    </xf>
    <xf numFmtId="49" fontId="12" fillId="0" borderId="1" xfId="2" applyFont="1" applyFill="1" applyBorder="1" applyAlignment="1" applyProtection="1">
      <alignment horizontal="left" vertical="top" wrapText="1"/>
      <protection locked="0"/>
    </xf>
    <xf numFmtId="15" fontId="10" fillId="0" borderId="1" xfId="0" applyNumberFormat="1" applyFont="1" applyBorder="1" applyAlignment="1">
      <alignment vertical="center" wrapText="1"/>
    </xf>
    <xf numFmtId="41" fontId="20" fillId="0" borderId="1" xfId="5" applyFont="1" applyFill="1" applyBorder="1" applyAlignment="1">
      <alignment horizontal="center" vertical="center" wrapText="1"/>
    </xf>
    <xf numFmtId="0" fontId="17" fillId="0" borderId="0" xfId="0" applyFont="1" applyFill="1" applyAlignment="1">
      <alignment horizontal="center" vertical="center" wrapText="1"/>
    </xf>
    <xf numFmtId="9" fontId="8" fillId="0" borderId="1" xfId="9" applyFont="1" applyBorder="1" applyAlignment="1">
      <alignment horizontal="right" vertical="center" wrapText="1"/>
    </xf>
    <xf numFmtId="4" fontId="40" fillId="0" borderId="0" xfId="0" applyNumberFormat="1" applyFont="1" applyAlignment="1">
      <alignment horizontal="right"/>
    </xf>
    <xf numFmtId="4" fontId="41" fillId="0" borderId="32" xfId="0" applyNumberFormat="1" applyFont="1" applyBorder="1" applyAlignment="1">
      <alignment horizontal="right" vertical="center"/>
    </xf>
    <xf numFmtId="14" fontId="8" fillId="0" borderId="1" xfId="0" applyNumberFormat="1" applyFont="1" applyBorder="1" applyAlignment="1">
      <alignment horizontal="right"/>
    </xf>
    <xf numFmtId="4" fontId="40" fillId="0" borderId="1" xfId="0" applyNumberFormat="1" applyFont="1" applyBorder="1" applyAlignment="1">
      <alignment horizontal="right"/>
    </xf>
    <xf numFmtId="4" fontId="40" fillId="0" borderId="1" xfId="0" applyNumberFormat="1" applyFont="1" applyBorder="1"/>
    <xf numFmtId="0" fontId="8" fillId="0" borderId="1" xfId="0" applyFont="1" applyBorder="1" applyAlignment="1">
      <alignment horizontal="left" vertical="top" wrapText="1"/>
    </xf>
    <xf numFmtId="49" fontId="8" fillId="0" borderId="1" xfId="2" applyFont="1" applyFill="1" applyBorder="1" applyAlignment="1" applyProtection="1">
      <alignment horizontal="left" vertical="top" wrapText="1"/>
      <protection locked="0"/>
    </xf>
    <xf numFmtId="49" fontId="8" fillId="0" borderId="1" xfId="2" applyFont="1" applyBorder="1" applyAlignment="1" applyProtection="1">
      <alignment horizontal="left" vertical="top" wrapText="1"/>
      <protection locked="0"/>
    </xf>
    <xf numFmtId="49" fontId="8" fillId="0" borderId="30" xfId="0" applyNumberFormat="1" applyFont="1" applyBorder="1" applyAlignment="1">
      <alignment horizontal="left" vertical="top" wrapText="1"/>
    </xf>
    <xf numFmtId="0" fontId="8" fillId="0" borderId="4" xfId="0" applyFont="1" applyBorder="1" applyAlignment="1">
      <alignment horizontal="left" vertical="top" wrapText="1"/>
    </xf>
    <xf numFmtId="14" fontId="0" fillId="0" borderId="1" xfId="0" applyNumberFormat="1" applyBorder="1"/>
    <xf numFmtId="42" fontId="8" fillId="0" borderId="1" xfId="0" applyNumberFormat="1" applyFont="1" applyBorder="1"/>
    <xf numFmtId="14" fontId="36" fillId="0" borderId="4" xfId="0" applyNumberFormat="1" applyFont="1" applyBorder="1" applyAlignment="1">
      <alignment horizontal="right" vertical="center" wrapText="1"/>
    </xf>
    <xf numFmtId="14" fontId="36" fillId="0" borderId="1" xfId="0" applyNumberFormat="1" applyFont="1" applyBorder="1" applyAlignment="1">
      <alignment horizontal="right" vertical="center" wrapText="1" indent="3"/>
    </xf>
    <xf numFmtId="4" fontId="38" fillId="0" borderId="1" xfId="0" applyNumberFormat="1" applyFont="1" applyFill="1" applyBorder="1"/>
    <xf numFmtId="0" fontId="35" fillId="5" borderId="1" xfId="0" applyFont="1" applyFill="1" applyBorder="1" applyAlignment="1">
      <alignment horizontal="center" vertical="center" wrapText="1"/>
    </xf>
    <xf numFmtId="169" fontId="8" fillId="5" borderId="1" xfId="0" applyNumberFormat="1" applyFont="1" applyFill="1" applyBorder="1" applyAlignment="1">
      <alignment horizontal="right" vertical="center" wrapText="1"/>
    </xf>
    <xf numFmtId="165" fontId="40" fillId="5" borderId="0" xfId="0" applyNumberFormat="1" applyFont="1" applyFill="1" applyAlignment="1">
      <alignment horizontal="right"/>
    </xf>
    <xf numFmtId="165" fontId="41" fillId="5" borderId="32" xfId="0" applyNumberFormat="1" applyFont="1" applyFill="1" applyBorder="1" applyAlignment="1">
      <alignment vertical="center"/>
    </xf>
    <xf numFmtId="169" fontId="8" fillId="5" borderId="4" xfId="0" applyNumberFormat="1" applyFont="1" applyFill="1" applyBorder="1" applyAlignment="1">
      <alignment horizontal="right" vertical="center" wrapText="1"/>
    </xf>
    <xf numFmtId="44" fontId="8" fillId="5" borderId="1" xfId="0" applyNumberFormat="1" applyFont="1" applyFill="1" applyBorder="1"/>
    <xf numFmtId="0" fontId="8" fillId="5" borderId="1" xfId="0" applyFont="1" applyFill="1" applyBorder="1"/>
    <xf numFmtId="165" fontId="8" fillId="5" borderId="1" xfId="0" applyNumberFormat="1" applyFont="1" applyFill="1" applyBorder="1"/>
    <xf numFmtId="4" fontId="8" fillId="5" borderId="1" xfId="0" applyNumberFormat="1" applyFont="1" applyFill="1" applyBorder="1"/>
    <xf numFmtId="0" fontId="8" fillId="5" borderId="0" xfId="0" applyFont="1" applyFill="1"/>
    <xf numFmtId="0" fontId="0" fillId="5" borderId="0" xfId="0" applyFill="1"/>
    <xf numFmtId="0" fontId="12" fillId="0" borderId="0" xfId="0" applyFont="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center" vertical="center"/>
    </xf>
    <xf numFmtId="14" fontId="38" fillId="0" borderId="1" xfId="0" applyNumberFormat="1" applyFont="1" applyFill="1" applyBorder="1" applyAlignment="1">
      <alignment horizontal="right"/>
    </xf>
    <xf numFmtId="3" fontId="8" fillId="0" borderId="1" xfId="0" applyNumberFormat="1" applyFont="1" applyBorder="1" applyAlignment="1">
      <alignment horizontal="left" wrapText="1"/>
    </xf>
    <xf numFmtId="0" fontId="33" fillId="0" borderId="0" xfId="0" applyFont="1" applyAlignment="1">
      <alignment horizontal="center" vertical="center" wrapText="1"/>
    </xf>
    <xf numFmtId="41" fontId="19" fillId="6" borderId="0" xfId="5" applyFont="1" applyFill="1" applyAlignment="1">
      <alignment horizontal="center" vertical="center" wrapText="1"/>
    </xf>
    <xf numFmtId="0" fontId="19" fillId="0" borderId="0" xfId="0" applyFont="1" applyAlignment="1">
      <alignment horizontal="center" vertical="center" wrapText="1"/>
    </xf>
    <xf numFmtId="14" fontId="33" fillId="0" borderId="0" xfId="0" applyNumberFormat="1" applyFont="1" applyAlignment="1">
      <alignment horizontal="center" vertical="center" wrapText="1"/>
    </xf>
    <xf numFmtId="41" fontId="21" fillId="0" borderId="0" xfId="5" applyFont="1" applyFill="1" applyAlignment="1">
      <alignment vertical="top" wrapText="1"/>
    </xf>
    <xf numFmtId="41" fontId="45" fillId="0" borderId="0" xfId="5" applyFont="1" applyAlignment="1">
      <alignment vertical="top" wrapText="1"/>
    </xf>
    <xf numFmtId="0" fontId="21" fillId="0" borderId="0" xfId="0" applyFont="1" applyAlignment="1">
      <alignment horizontal="center" vertical="top" wrapText="1"/>
    </xf>
    <xf numFmtId="14" fontId="29" fillId="0" borderId="7" xfId="0" applyNumberFormat="1" applyFont="1" applyBorder="1" applyAlignment="1">
      <alignment horizontal="center" vertical="center"/>
    </xf>
    <xf numFmtId="0" fontId="46" fillId="0" borderId="0" xfId="0" applyFont="1" applyAlignment="1">
      <alignment horizontal="center" vertical="center"/>
    </xf>
    <xf numFmtId="0" fontId="2" fillId="3"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lignment horizontal="center" vertical="center"/>
    </xf>
    <xf numFmtId="168" fontId="12" fillId="0" borderId="1" xfId="7" applyNumberFormat="1" applyFont="1" applyBorder="1" applyAlignment="1" applyProtection="1">
      <alignment horizontal="right" vertical="center"/>
      <protection locked="0"/>
    </xf>
    <xf numFmtId="4" fontId="8" fillId="0" borderId="1" xfId="0" applyNumberFormat="1" applyFont="1" applyBorder="1" applyAlignment="1">
      <alignment horizontal="center" vertical="center"/>
    </xf>
    <xf numFmtId="4" fontId="8" fillId="0" borderId="1" xfId="0" applyNumberFormat="1" applyFont="1" applyBorder="1" applyAlignment="1">
      <alignment horizontal="right" vertical="center"/>
    </xf>
    <xf numFmtId="41" fontId="8" fillId="0" borderId="4" xfId="5" applyFont="1" applyBorder="1" applyAlignment="1">
      <alignment horizontal="right" vertical="center"/>
    </xf>
    <xf numFmtId="14" fontId="8" fillId="0" borderId="1" xfId="0" applyNumberFormat="1" applyFont="1" applyBorder="1" applyAlignment="1">
      <alignment horizontal="right" vertical="center"/>
    </xf>
    <xf numFmtId="14" fontId="12" fillId="0" borderId="1" xfId="0" applyNumberFormat="1" applyFont="1" applyBorder="1" applyAlignment="1">
      <alignment horizontal="right" vertical="center" wrapText="1"/>
    </xf>
    <xf numFmtId="0" fontId="37"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49" fontId="8" fillId="0" borderId="30" xfId="0" applyNumberFormat="1" applyFont="1" applyBorder="1" applyAlignment="1">
      <alignment horizontal="center" vertical="center"/>
    </xf>
    <xf numFmtId="0" fontId="38" fillId="0" borderId="1" xfId="0" applyFont="1" applyFill="1" applyBorder="1" applyAlignment="1">
      <alignment horizontal="center" vertical="center"/>
    </xf>
    <xf numFmtId="0" fontId="8" fillId="0" borderId="0" xfId="0" applyFont="1" applyAlignment="1">
      <alignment horizontal="center"/>
    </xf>
    <xf numFmtId="0" fontId="21" fillId="0" borderId="7" xfId="0" applyFont="1" applyBorder="1" applyAlignment="1">
      <alignment vertical="top"/>
    </xf>
    <xf numFmtId="0" fontId="10" fillId="0" borderId="0" xfId="0" applyFont="1" applyAlignment="1">
      <alignment horizontal="center" vertical="top" wrapText="1"/>
    </xf>
    <xf numFmtId="0" fontId="0" fillId="0" borderId="0" xfId="0" applyAlignment="1">
      <alignment horizontal="center"/>
    </xf>
    <xf numFmtId="0" fontId="12" fillId="0" borderId="0" xfId="0" applyFont="1" applyAlignment="1">
      <alignment horizontal="center" vertical="top" wrapText="1"/>
    </xf>
    <xf numFmtId="41" fontId="12" fillId="0" borderId="0" xfId="5" applyFont="1" applyAlignment="1">
      <alignment horizontal="center" vertical="top" wrapText="1"/>
    </xf>
    <xf numFmtId="41" fontId="21" fillId="0" borderId="0" xfId="5" applyFont="1" applyAlignment="1">
      <alignment horizontal="center" vertical="top" wrapText="1"/>
    </xf>
    <xf numFmtId="41" fontId="21" fillId="0" borderId="0" xfId="5" applyFont="1" applyFill="1" applyAlignment="1">
      <alignment horizontal="center" vertical="top" wrapText="1"/>
    </xf>
    <xf numFmtId="41" fontId="45" fillId="0" borderId="0" xfId="5" applyFont="1" applyAlignment="1">
      <alignment horizontal="center" vertical="top" wrapText="1"/>
    </xf>
    <xf numFmtId="41" fontId="0" fillId="0" borderId="0" xfId="5" applyFont="1" applyAlignment="1">
      <alignment horizontal="center"/>
    </xf>
    <xf numFmtId="0" fontId="0" fillId="0" borderId="7" xfId="0" applyBorder="1" applyAlignment="1">
      <alignment horizontal="center"/>
    </xf>
    <xf numFmtId="0" fontId="47" fillId="0" borderId="0" xfId="0" applyFont="1" applyFill="1" applyAlignment="1">
      <alignment horizontal="center" vertical="center"/>
    </xf>
    <xf numFmtId="0" fontId="47" fillId="0" borderId="0" xfId="0" applyFont="1" applyFill="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applyAlignment="1">
      <alignment vertical="center" wrapText="1"/>
    </xf>
    <xf numFmtId="41" fontId="12" fillId="0" borderId="21" xfId="5" applyFont="1" applyBorder="1" applyAlignment="1">
      <alignment horizontal="center" vertical="center"/>
    </xf>
    <xf numFmtId="41" fontId="27" fillId="0" borderId="21" xfId="8" applyFont="1" applyBorder="1" applyAlignment="1">
      <alignment horizontal="right" vertical="center"/>
    </xf>
    <xf numFmtId="0" fontId="12" fillId="0" borderId="21" xfId="0" applyFont="1" applyBorder="1" applyAlignment="1">
      <alignment wrapText="1"/>
    </xf>
    <xf numFmtId="0" fontId="12" fillId="0" borderId="21" xfId="0" applyFont="1" applyBorder="1" applyAlignment="1">
      <alignment vertical="top" wrapText="1"/>
    </xf>
    <xf numFmtId="0" fontId="0" fillId="0" borderId="21" xfId="0" applyBorder="1"/>
    <xf numFmtId="0" fontId="5" fillId="0" borderId="21" xfId="0" applyFont="1" applyBorder="1" applyAlignment="1">
      <alignment vertical="top" wrapText="1"/>
    </xf>
    <xf numFmtId="0" fontId="23" fillId="6" borderId="21" xfId="0" applyFont="1" applyFill="1" applyBorder="1" applyAlignment="1">
      <alignment horizontal="center" vertical="center"/>
    </xf>
    <xf numFmtId="0" fontId="0" fillId="0" borderId="0" xfId="0" applyFill="1"/>
    <xf numFmtId="15" fontId="12" fillId="0" borderId="21" xfId="0" applyNumberFormat="1" applyFont="1" applyBorder="1" applyAlignment="1">
      <alignment vertical="center" wrapText="1"/>
    </xf>
    <xf numFmtId="0" fontId="23" fillId="6" borderId="0" xfId="0" applyFont="1" applyFill="1" applyAlignment="1">
      <alignment horizontal="center" vertical="center"/>
    </xf>
    <xf numFmtId="0" fontId="23" fillId="6" borderId="33" xfId="0" applyFont="1" applyFill="1" applyBorder="1" applyAlignment="1">
      <alignment horizontal="center"/>
    </xf>
    <xf numFmtId="0" fontId="23" fillId="0" borderId="35" xfId="0" applyFont="1" applyFill="1" applyBorder="1" applyAlignment="1">
      <alignment horizontal="center" vertical="center"/>
    </xf>
    <xf numFmtId="0" fontId="23" fillId="0" borderId="35" xfId="0" applyFont="1" applyFill="1" applyBorder="1" applyAlignment="1">
      <alignment horizontal="center"/>
    </xf>
    <xf numFmtId="0" fontId="23" fillId="0" borderId="35" xfId="0" applyFont="1" applyFill="1" applyBorder="1" applyAlignment="1">
      <alignment horizontal="center" vertical="center" wrapText="1"/>
    </xf>
    <xf numFmtId="0" fontId="0" fillId="0" borderId="35" xfId="0" applyBorder="1"/>
    <xf numFmtId="0" fontId="5" fillId="0" borderId="0" xfId="0" applyFont="1" applyAlignment="1">
      <alignment horizontal="right" vertical="center"/>
    </xf>
    <xf numFmtId="0" fontId="5" fillId="0" borderId="21" xfId="0" applyFont="1" applyBorder="1" applyAlignment="1">
      <alignment horizontal="center" vertical="center" wrapText="1"/>
    </xf>
    <xf numFmtId="0" fontId="21" fillId="0" borderId="21" xfId="0" applyFont="1" applyBorder="1" applyAlignment="1">
      <alignment horizontal="center" vertical="center" wrapText="1"/>
    </xf>
    <xf numFmtId="0" fontId="20" fillId="0" borderId="21" xfId="6" applyFont="1" applyBorder="1" applyAlignment="1">
      <alignment horizontal="center" vertical="center" wrapText="1"/>
    </xf>
    <xf numFmtId="49" fontId="12" fillId="0" borderId="21" xfId="2" applyFont="1" applyBorder="1" applyAlignment="1" applyProtection="1">
      <alignment vertical="center" wrapText="1"/>
      <protection locked="0"/>
    </xf>
    <xf numFmtId="0" fontId="20" fillId="0" borderId="21" xfId="0" applyFont="1" applyBorder="1" applyAlignment="1">
      <alignment horizontal="center" vertical="center" wrapText="1"/>
    </xf>
    <xf numFmtId="49" fontId="10" fillId="0" borderId="21" xfId="2" applyFont="1" applyBorder="1" applyAlignment="1" applyProtection="1">
      <alignment horizontal="left" vertical="center" wrapText="1"/>
      <protection locked="0"/>
    </xf>
    <xf numFmtId="41" fontId="23" fillId="6" borderId="21" xfId="5" applyFont="1" applyFill="1" applyBorder="1" applyAlignment="1">
      <alignment horizontal="center" vertical="center" wrapText="1"/>
    </xf>
    <xf numFmtId="49" fontId="12" fillId="0" borderId="21" xfId="2" applyFont="1" applyBorder="1" applyAlignment="1" applyProtection="1">
      <alignment horizontal="left" vertical="center" wrapText="1"/>
      <protection locked="0"/>
    </xf>
    <xf numFmtId="15" fontId="10" fillId="0" borderId="21" xfId="0" applyNumberFormat="1" applyFont="1" applyFill="1" applyBorder="1" applyAlignment="1">
      <alignment vertical="center" wrapText="1"/>
    </xf>
    <xf numFmtId="0" fontId="33" fillId="0" borderId="21" xfId="0" applyFont="1" applyBorder="1" applyAlignment="1">
      <alignment horizontal="center" vertical="center" wrapText="1"/>
    </xf>
    <xf numFmtId="49" fontId="12" fillId="0" borderId="21" xfId="2" applyFont="1" applyFill="1" applyBorder="1" applyAlignment="1" applyProtection="1">
      <alignment horizontal="left" vertical="center" wrapText="1"/>
      <protection locked="0"/>
    </xf>
    <xf numFmtId="42" fontId="12" fillId="0" borderId="21" xfId="0" applyNumberFormat="1" applyFont="1" applyBorder="1" applyAlignment="1">
      <alignment horizontal="right" vertical="center" wrapText="1"/>
    </xf>
    <xf numFmtId="168" fontId="12" fillId="0" borderId="21" xfId="0" applyNumberFormat="1" applyFont="1" applyBorder="1" applyAlignment="1">
      <alignment horizontal="right" vertical="center" wrapText="1"/>
    </xf>
    <xf numFmtId="6" fontId="12" fillId="0" borderId="21" xfId="5" applyNumberFormat="1" applyFont="1" applyBorder="1" applyAlignment="1">
      <alignment horizontal="right" vertical="center" wrapText="1"/>
    </xf>
    <xf numFmtId="6" fontId="12" fillId="0" borderId="21" xfId="5" applyNumberFormat="1" applyFont="1" applyFill="1" applyBorder="1" applyAlignment="1">
      <alignment horizontal="right" vertical="center" wrapText="1"/>
    </xf>
    <xf numFmtId="42" fontId="10" fillId="0" borderId="21" xfId="0" applyNumberFormat="1" applyFont="1" applyBorder="1" applyAlignment="1">
      <alignment horizontal="right" vertical="center"/>
    </xf>
    <xf numFmtId="42" fontId="10" fillId="0" borderId="21" xfId="7" applyNumberFormat="1" applyFont="1" applyBorder="1" applyAlignment="1" applyProtection="1">
      <alignment horizontal="right" vertical="center"/>
      <protection locked="0"/>
    </xf>
    <xf numFmtId="42" fontId="10" fillId="0" borderId="21" xfId="5" applyNumberFormat="1" applyFont="1" applyFill="1" applyBorder="1" applyAlignment="1">
      <alignment horizontal="right" vertical="center"/>
    </xf>
    <xf numFmtId="168" fontId="12" fillId="0" borderId="21" xfId="7" applyNumberFormat="1" applyFont="1" applyBorder="1" applyAlignment="1" applyProtection="1">
      <alignment horizontal="right" vertical="center"/>
      <protection locked="0"/>
    </xf>
    <xf numFmtId="6" fontId="12" fillId="0" borderId="21" xfId="0" applyNumberFormat="1" applyFont="1" applyBorder="1" applyAlignment="1">
      <alignment horizontal="right" vertical="center" wrapText="1"/>
    </xf>
    <xf numFmtId="0" fontId="12" fillId="0" borderId="21" xfId="0" applyFont="1" applyFill="1" applyBorder="1" applyAlignment="1">
      <alignment horizontal="right" vertical="top" wrapText="1"/>
    </xf>
    <xf numFmtId="6" fontId="12" fillId="0" borderId="21" xfId="0" applyNumberFormat="1" applyFont="1" applyBorder="1" applyAlignment="1">
      <alignment horizontal="right" vertical="center"/>
    </xf>
    <xf numFmtId="0" fontId="0" fillId="0" borderId="21" xfId="0" applyBorder="1" applyAlignment="1">
      <alignment horizontal="right"/>
    </xf>
    <xf numFmtId="6" fontId="12" fillId="0" borderId="21" xfId="0" applyNumberFormat="1" applyFont="1" applyFill="1" applyBorder="1" applyAlignment="1">
      <alignment horizontal="right" vertical="center" wrapText="1"/>
    </xf>
    <xf numFmtId="6" fontId="12" fillId="0" borderId="21" xfId="5" applyNumberFormat="1" applyFont="1" applyFill="1" applyBorder="1" applyAlignment="1">
      <alignment horizontal="right" vertical="center"/>
    </xf>
    <xf numFmtId="0" fontId="10" fillId="0" borderId="21" xfId="0" applyFont="1" applyFill="1" applyBorder="1" applyAlignment="1">
      <alignment horizontal="right" wrapText="1"/>
    </xf>
    <xf numFmtId="0" fontId="2" fillId="0" borderId="21" xfId="0" applyFont="1" applyFill="1" applyBorder="1" applyAlignment="1">
      <alignment horizontal="right" vertical="top" wrapText="1"/>
    </xf>
    <xf numFmtId="0" fontId="2" fillId="0" borderId="0" xfId="0" applyFont="1" applyAlignment="1">
      <alignment horizontal="center" vertical="top" wrapText="1" shrinkToFit="1"/>
    </xf>
    <xf numFmtId="0" fontId="12" fillId="0" borderId="0" xfId="0" applyFont="1" applyAlignment="1">
      <alignment horizontal="center" vertical="center" wrapText="1"/>
    </xf>
    <xf numFmtId="49" fontId="12" fillId="0" borderId="25" xfId="2" applyFont="1" applyBorder="1" applyAlignment="1" applyProtection="1">
      <alignment horizontal="center" vertical="center" wrapText="1"/>
      <protection locked="0"/>
    </xf>
    <xf numFmtId="49" fontId="12" fillId="0" borderId="0" xfId="2" applyFont="1" applyBorder="1" applyAlignment="1" applyProtection="1">
      <alignment horizontal="center" vertical="center" wrapText="1"/>
      <protection locked="0"/>
    </xf>
    <xf numFmtId="42" fontId="12" fillId="0" borderId="0" xfId="0" applyNumberFormat="1" applyFont="1" applyFill="1" applyBorder="1" applyAlignment="1">
      <alignment horizontal="center" vertical="center"/>
    </xf>
    <xf numFmtId="0" fontId="21"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6" xfId="0" applyFont="1" applyBorder="1" applyAlignment="1">
      <alignment horizontal="center" vertical="center" wrapText="1"/>
    </xf>
    <xf numFmtId="0" fontId="12" fillId="0" borderId="8"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2" fillId="0" borderId="11" xfId="0" applyFont="1" applyFill="1" applyBorder="1" applyAlignment="1">
      <alignment horizontal="center" vertical="center" wrapText="1"/>
    </xf>
    <xf numFmtId="168" fontId="12" fillId="0" borderId="11" xfId="0" applyNumberFormat="1" applyFont="1" applyFill="1" applyBorder="1" applyAlignment="1">
      <alignment horizontal="center" vertical="center" wrapText="1"/>
    </xf>
    <xf numFmtId="14" fontId="12" fillId="0" borderId="0" xfId="0" applyNumberFormat="1" applyFont="1" applyAlignment="1">
      <alignment horizontal="center" vertical="center" wrapText="1"/>
    </xf>
    <xf numFmtId="0" fontId="10" fillId="0" borderId="11"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12" fillId="0" borderId="11" xfId="0" applyFont="1" applyFill="1" applyBorder="1" applyAlignment="1">
      <alignment horizontal="center" vertical="center"/>
    </xf>
    <xf numFmtId="14" fontId="12" fillId="0" borderId="11" xfId="0" applyNumberFormat="1" applyFont="1" applyFill="1" applyBorder="1" applyAlignment="1">
      <alignment horizontal="center" vertical="center"/>
    </xf>
    <xf numFmtId="0" fontId="12" fillId="0" borderId="11" xfId="0" applyFont="1" applyFill="1" applyBorder="1" applyAlignment="1">
      <alignment horizontal="left" vertical="center" wrapText="1"/>
    </xf>
    <xf numFmtId="14" fontId="12" fillId="0" borderId="11" xfId="0" applyNumberFormat="1" applyFont="1" applyFill="1" applyBorder="1" applyAlignment="1">
      <alignment horizontal="center" vertical="center" wrapText="1"/>
    </xf>
    <xf numFmtId="166" fontId="10" fillId="0" borderId="11" xfId="0" applyNumberFormat="1" applyFont="1" applyFill="1" applyBorder="1" applyAlignment="1">
      <alignment horizontal="center" vertical="center"/>
    </xf>
    <xf numFmtId="168" fontId="12" fillId="0" borderId="11" xfId="0" applyNumberFormat="1" applyFont="1" applyFill="1" applyBorder="1" applyAlignment="1">
      <alignment horizontal="right" vertical="center" wrapText="1"/>
    </xf>
    <xf numFmtId="0" fontId="12" fillId="0" borderId="12" xfId="0" applyFont="1" applyFill="1" applyBorder="1" applyAlignment="1">
      <alignment horizontal="center"/>
    </xf>
    <xf numFmtId="0" fontId="12" fillId="0" borderId="20" xfId="0" applyFont="1" applyFill="1" applyBorder="1" applyAlignment="1">
      <alignment horizont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14" fontId="10" fillId="0" borderId="11" xfId="0" applyNumberFormat="1" applyFont="1" applyFill="1" applyBorder="1" applyAlignment="1">
      <alignment horizontal="center" vertical="center" wrapText="1"/>
    </xf>
    <xf numFmtId="0" fontId="23" fillId="6" borderId="33" xfId="0" applyFont="1" applyFill="1" applyBorder="1" applyAlignment="1">
      <alignment horizontal="center" vertical="center" wrapText="1"/>
    </xf>
    <xf numFmtId="0" fontId="48" fillId="6" borderId="33" xfId="0" applyFont="1" applyFill="1" applyBorder="1" applyAlignment="1">
      <alignment horizontal="center" wrapText="1"/>
    </xf>
    <xf numFmtId="0" fontId="0" fillId="0" borderId="0" xfId="0" applyAlignment="1">
      <alignment horizontal="center"/>
    </xf>
    <xf numFmtId="0" fontId="23" fillId="6" borderId="33" xfId="0" applyFont="1" applyFill="1" applyBorder="1" applyAlignment="1">
      <alignment horizontal="center" vertical="center"/>
    </xf>
    <xf numFmtId="0" fontId="23" fillId="6" borderId="35" xfId="0" applyFont="1" applyFill="1" applyBorder="1" applyAlignment="1">
      <alignment horizontal="center" vertical="center"/>
    </xf>
    <xf numFmtId="0" fontId="23" fillId="6" borderId="34" xfId="0" applyFont="1" applyFill="1" applyBorder="1" applyAlignment="1">
      <alignment horizontal="center" vertical="center"/>
    </xf>
  </cellXfs>
  <cellStyles count="10">
    <cellStyle name="BodyStyle" xfId="2"/>
    <cellStyle name="Currency" xfId="7"/>
    <cellStyle name="Hipervínculo" xfId="6" builtinId="8"/>
    <cellStyle name="Millares [0]" xfId="5" builtinId="6"/>
    <cellStyle name="Millares [0] 3" xfId="8"/>
    <cellStyle name="Moneda [0]" xfId="4" builtinId="7"/>
    <cellStyle name="Normal" xfId="0" builtinId="0"/>
    <cellStyle name="Normal 2" xfId="1"/>
    <cellStyle name="Normal 4" xfId="3"/>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Directory/CompanyProfiles/DynamicMyCompanyProfile/ViewProfile?companyCode=70310937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06"/>
  <sheetViews>
    <sheetView topLeftCell="C1" zoomScale="90" zoomScaleNormal="90" workbookViewId="0">
      <pane ySplit="1" topLeftCell="A71" activePane="bottomLeft" state="frozen"/>
      <selection pane="bottomLeft" activeCell="E75" sqref="E75"/>
    </sheetView>
  </sheetViews>
  <sheetFormatPr baseColWidth="10" defaultRowHeight="15.75" x14ac:dyDescent="0.25"/>
  <cols>
    <col min="1" max="1" width="16.25" style="1" hidden="1" customWidth="1"/>
    <col min="2" max="2" width="11.75" style="5" hidden="1" customWidth="1"/>
    <col min="3" max="3" width="13.125" style="1" customWidth="1"/>
    <col min="4" max="4" width="21.125" style="1" bestFit="1" customWidth="1"/>
    <col min="5" max="5" width="16.625" style="1" bestFit="1" customWidth="1"/>
    <col min="6" max="6" width="17.625" style="1" bestFit="1" customWidth="1"/>
    <col min="7" max="7" width="15.625" style="3" bestFit="1" customWidth="1"/>
    <col min="8" max="8" width="22.25" style="1" bestFit="1" customWidth="1"/>
    <col min="9" max="9" width="17" style="1" customWidth="1"/>
    <col min="10" max="10" width="38.25" style="1" customWidth="1"/>
    <col min="11" max="11" width="20.5" style="4" customWidth="1"/>
    <col min="12" max="12" width="17.25" style="1" customWidth="1"/>
    <col min="13" max="13" width="24.625" style="1" customWidth="1"/>
    <col min="14" max="14" width="26.125" style="2" customWidth="1"/>
    <col min="15" max="15" width="15.875" style="5" customWidth="1"/>
    <col min="16" max="16" width="21.125" style="4" customWidth="1"/>
    <col min="17" max="17" width="16.625" style="1" customWidth="1"/>
    <col min="18" max="18" width="20.375" style="6" customWidth="1"/>
    <col min="19" max="19" width="20.75" style="1" customWidth="1"/>
    <col min="20" max="20" width="17.25" style="1" customWidth="1"/>
    <col min="21" max="21" width="11.5" style="1" customWidth="1"/>
    <col min="22" max="22" width="29.75" style="1" customWidth="1"/>
    <col min="23" max="23" width="16.875" style="1" customWidth="1"/>
    <col min="24" max="24" width="17.75" style="1" customWidth="1"/>
    <col min="25" max="25" width="11.375" style="1" customWidth="1"/>
    <col min="26" max="26" width="26.25" style="1" customWidth="1"/>
    <col min="27" max="27" width="13.875" style="1" customWidth="1"/>
    <col min="28" max="28" width="10.75" style="1" customWidth="1"/>
    <col min="29" max="29" width="13.5" style="1" customWidth="1"/>
    <col min="30" max="30" width="11.5" style="1" customWidth="1"/>
    <col min="31" max="16384" width="11" style="1"/>
  </cols>
  <sheetData>
    <row r="1" spans="1:30" ht="69" customHeight="1" x14ac:dyDescent="0.25">
      <c r="A1" s="7" t="s">
        <v>0</v>
      </c>
      <c r="B1" s="51" t="s">
        <v>1</v>
      </c>
      <c r="C1" s="51" t="s">
        <v>1</v>
      </c>
      <c r="D1" s="7" t="s">
        <v>27</v>
      </c>
      <c r="E1" s="7" t="s">
        <v>12</v>
      </c>
      <c r="F1" s="57" t="s">
        <v>2</v>
      </c>
      <c r="G1" s="8" t="s">
        <v>3</v>
      </c>
      <c r="H1" s="7" t="s">
        <v>13</v>
      </c>
      <c r="I1" s="51" t="s">
        <v>26</v>
      </c>
      <c r="J1" s="7" t="s">
        <v>4</v>
      </c>
      <c r="K1" s="58" t="s">
        <v>5</v>
      </c>
      <c r="L1" s="7" t="s">
        <v>6</v>
      </c>
      <c r="M1" s="7" t="s">
        <v>7</v>
      </c>
      <c r="N1" s="7" t="s">
        <v>8</v>
      </c>
      <c r="O1" s="7" t="s">
        <v>14</v>
      </c>
      <c r="P1" s="7" t="s">
        <v>15</v>
      </c>
      <c r="Q1" s="7" t="s">
        <v>16</v>
      </c>
      <c r="R1" s="7" t="s">
        <v>17</v>
      </c>
      <c r="S1" s="7" t="s">
        <v>18</v>
      </c>
      <c r="T1" s="7" t="s">
        <v>28</v>
      </c>
      <c r="U1" s="7" t="s">
        <v>9</v>
      </c>
      <c r="V1" s="7" t="s">
        <v>10</v>
      </c>
      <c r="W1" s="7" t="s">
        <v>19</v>
      </c>
      <c r="X1" s="7" t="s">
        <v>20</v>
      </c>
      <c r="Y1" s="7" t="s">
        <v>21</v>
      </c>
      <c r="Z1" s="7" t="s">
        <v>11</v>
      </c>
      <c r="AA1" s="7" t="s">
        <v>22</v>
      </c>
      <c r="AB1" s="7" t="s">
        <v>23</v>
      </c>
      <c r="AC1" s="7" t="s">
        <v>24</v>
      </c>
      <c r="AD1" s="51" t="s">
        <v>25</v>
      </c>
    </row>
    <row r="2" spans="1:30" ht="66.75" customHeight="1" x14ac:dyDescent="0.25">
      <c r="A2" s="28" t="s">
        <v>50</v>
      </c>
      <c r="B2" s="29">
        <v>43845</v>
      </c>
      <c r="C2" s="69">
        <v>43845</v>
      </c>
      <c r="D2" s="63" t="s">
        <v>246</v>
      </c>
      <c r="E2" s="63" t="s">
        <v>190</v>
      </c>
      <c r="F2" s="63" t="s">
        <v>72</v>
      </c>
      <c r="G2" s="63" t="s">
        <v>73</v>
      </c>
      <c r="H2" s="63" t="s">
        <v>73</v>
      </c>
      <c r="I2" s="63" t="s">
        <v>79</v>
      </c>
      <c r="J2" s="63" t="s">
        <v>80</v>
      </c>
      <c r="K2" s="71">
        <v>50000000</v>
      </c>
      <c r="L2" s="63" t="s">
        <v>115</v>
      </c>
      <c r="M2" s="63" t="s">
        <v>159</v>
      </c>
      <c r="N2" s="63" t="s">
        <v>170</v>
      </c>
      <c r="O2" s="63" t="s">
        <v>297</v>
      </c>
      <c r="P2" s="72" t="s">
        <v>298</v>
      </c>
      <c r="Q2" s="72" t="s">
        <v>163</v>
      </c>
      <c r="R2" s="67" t="s">
        <v>162</v>
      </c>
      <c r="S2" s="73" t="s">
        <v>161</v>
      </c>
      <c r="T2" s="63" t="s">
        <v>160</v>
      </c>
      <c r="U2" s="63" t="s">
        <v>138</v>
      </c>
      <c r="V2" s="68" t="s">
        <v>299</v>
      </c>
      <c r="W2" s="74">
        <v>43859</v>
      </c>
      <c r="X2" s="75" t="s">
        <v>64</v>
      </c>
      <c r="Y2" s="76">
        <v>43859</v>
      </c>
      <c r="Z2" s="63" t="s">
        <v>148</v>
      </c>
      <c r="AA2" s="77">
        <v>50000000</v>
      </c>
      <c r="AB2" s="78"/>
      <c r="AC2" s="79">
        <v>43859</v>
      </c>
      <c r="AD2" s="80" t="s">
        <v>276</v>
      </c>
    </row>
    <row r="3" spans="1:30" ht="72" customHeight="1" x14ac:dyDescent="0.25">
      <c r="A3" s="28" t="s">
        <v>53</v>
      </c>
      <c r="B3" s="29">
        <v>43846</v>
      </c>
      <c r="C3" s="69">
        <v>43846</v>
      </c>
      <c r="D3" s="63" t="s">
        <v>247</v>
      </c>
      <c r="E3" s="63" t="s">
        <v>186</v>
      </c>
      <c r="F3" s="63" t="s">
        <v>72</v>
      </c>
      <c r="G3" s="63" t="s">
        <v>73</v>
      </c>
      <c r="H3" s="63" t="s">
        <v>73</v>
      </c>
      <c r="I3" s="63" t="s">
        <v>79</v>
      </c>
      <c r="J3" s="63" t="s">
        <v>81</v>
      </c>
      <c r="K3" s="50">
        <v>50000000</v>
      </c>
      <c r="L3" s="63" t="s">
        <v>116</v>
      </c>
      <c r="M3" s="63" t="s">
        <v>159</v>
      </c>
      <c r="N3" s="63" t="s">
        <v>232</v>
      </c>
      <c r="O3" s="63" t="s">
        <v>300</v>
      </c>
      <c r="P3" s="72" t="s">
        <v>301</v>
      </c>
      <c r="Q3" s="72" t="s">
        <v>163</v>
      </c>
      <c r="R3" s="67" t="s">
        <v>162</v>
      </c>
      <c r="S3" s="73" t="s">
        <v>165</v>
      </c>
      <c r="T3" s="63" t="s">
        <v>166</v>
      </c>
      <c r="U3" s="63" t="s">
        <v>138</v>
      </c>
      <c r="V3" s="68" t="s">
        <v>277</v>
      </c>
      <c r="W3" s="74">
        <v>43859</v>
      </c>
      <c r="X3" s="75" t="s">
        <v>63</v>
      </c>
      <c r="Y3" s="76">
        <v>43859</v>
      </c>
      <c r="Z3" s="63" t="s">
        <v>149</v>
      </c>
      <c r="AA3" s="81">
        <v>50000000</v>
      </c>
      <c r="AB3" s="78"/>
      <c r="AC3" s="82"/>
      <c r="AD3" s="80" t="s">
        <v>276</v>
      </c>
    </row>
    <row r="4" spans="1:30" ht="72" customHeight="1" x14ac:dyDescent="0.25">
      <c r="A4" s="28" t="s">
        <v>53</v>
      </c>
      <c r="B4" s="29">
        <v>43846</v>
      </c>
      <c r="C4" s="69">
        <v>43846</v>
      </c>
      <c r="D4" s="63" t="s">
        <v>248</v>
      </c>
      <c r="E4" s="63" t="s">
        <v>187</v>
      </c>
      <c r="F4" s="63" t="s">
        <v>72</v>
      </c>
      <c r="G4" s="63" t="s">
        <v>73</v>
      </c>
      <c r="H4" s="63" t="s">
        <v>73</v>
      </c>
      <c r="I4" s="63" t="s">
        <v>79</v>
      </c>
      <c r="J4" s="63" t="s">
        <v>82</v>
      </c>
      <c r="K4" s="50">
        <v>50000000</v>
      </c>
      <c r="L4" s="63" t="s">
        <v>117</v>
      </c>
      <c r="M4" s="63" t="s">
        <v>159</v>
      </c>
      <c r="N4" s="63" t="s">
        <v>170</v>
      </c>
      <c r="O4" s="63" t="s">
        <v>302</v>
      </c>
      <c r="P4" s="72" t="s">
        <v>301</v>
      </c>
      <c r="Q4" s="72" t="s">
        <v>163</v>
      </c>
      <c r="R4" s="67" t="s">
        <v>162</v>
      </c>
      <c r="S4" s="73" t="s">
        <v>167</v>
      </c>
      <c r="T4" s="63" t="s">
        <v>168</v>
      </c>
      <c r="U4" s="83" t="s">
        <v>146</v>
      </c>
      <c r="V4" s="84" t="s">
        <v>139</v>
      </c>
      <c r="W4" s="76">
        <v>43861</v>
      </c>
      <c r="X4" s="85" t="s">
        <v>146</v>
      </c>
      <c r="Y4" s="63" t="s">
        <v>303</v>
      </c>
      <c r="Z4" s="62" t="s">
        <v>169</v>
      </c>
      <c r="AA4" s="80" t="s">
        <v>303</v>
      </c>
      <c r="AB4" s="78"/>
      <c r="AC4" s="80" t="s">
        <v>303</v>
      </c>
      <c r="AD4" s="80" t="s">
        <v>276</v>
      </c>
    </row>
    <row r="5" spans="1:30" ht="97.5" customHeight="1" x14ac:dyDescent="0.25">
      <c r="A5" s="28" t="s">
        <v>50</v>
      </c>
      <c r="B5" s="29">
        <v>43846</v>
      </c>
      <c r="C5" s="69">
        <v>43846</v>
      </c>
      <c r="D5" s="63" t="s">
        <v>249</v>
      </c>
      <c r="E5" s="63" t="s">
        <v>186</v>
      </c>
      <c r="F5" s="63" t="s">
        <v>72</v>
      </c>
      <c r="G5" s="63" t="s">
        <v>73</v>
      </c>
      <c r="H5" s="63" t="s">
        <v>73</v>
      </c>
      <c r="I5" s="63" t="s">
        <v>79</v>
      </c>
      <c r="J5" s="63" t="s">
        <v>83</v>
      </c>
      <c r="K5" s="50">
        <v>50000000</v>
      </c>
      <c r="L5" s="63" t="s">
        <v>118</v>
      </c>
      <c r="M5" s="63" t="s">
        <v>234</v>
      </c>
      <c r="N5" s="63" t="s">
        <v>231</v>
      </c>
      <c r="O5" s="63" t="s">
        <v>304</v>
      </c>
      <c r="P5" s="72" t="s">
        <v>171</v>
      </c>
      <c r="Q5" s="72" t="s">
        <v>174</v>
      </c>
      <c r="R5" s="72" t="s">
        <v>173</v>
      </c>
      <c r="S5" s="73" t="s">
        <v>175</v>
      </c>
      <c r="T5" s="63" t="s">
        <v>176</v>
      </c>
      <c r="U5" s="63" t="s">
        <v>138</v>
      </c>
      <c r="V5" s="68" t="s">
        <v>279</v>
      </c>
      <c r="W5" s="74">
        <v>43859</v>
      </c>
      <c r="X5" s="75" t="s">
        <v>177</v>
      </c>
      <c r="Y5" s="67">
        <v>43859</v>
      </c>
      <c r="Z5" s="62" t="s">
        <v>150</v>
      </c>
      <c r="AA5" s="81">
        <v>50000000</v>
      </c>
      <c r="AB5" s="78"/>
      <c r="AC5" s="82"/>
      <c r="AD5" s="78"/>
    </row>
    <row r="6" spans="1:30" ht="104.25" customHeight="1" x14ac:dyDescent="0.25">
      <c r="A6" s="28" t="s">
        <v>51</v>
      </c>
      <c r="B6" s="29">
        <v>43847</v>
      </c>
      <c r="C6" s="69" t="s">
        <v>305</v>
      </c>
      <c r="D6" s="68" t="s">
        <v>250</v>
      </c>
      <c r="E6" s="63" t="s">
        <v>187</v>
      </c>
      <c r="F6" s="63" t="s">
        <v>72</v>
      </c>
      <c r="G6" s="63" t="s">
        <v>306</v>
      </c>
      <c r="H6" s="63" t="s">
        <v>76</v>
      </c>
      <c r="I6" s="63" t="s">
        <v>79</v>
      </c>
      <c r="J6" s="63" t="s">
        <v>84</v>
      </c>
      <c r="K6" s="50">
        <v>700000000</v>
      </c>
      <c r="L6" s="68" t="s">
        <v>119</v>
      </c>
      <c r="M6" s="68" t="s">
        <v>159</v>
      </c>
      <c r="N6" s="68" t="s">
        <v>170</v>
      </c>
      <c r="O6" s="72" t="s">
        <v>307</v>
      </c>
      <c r="P6" s="72" t="s">
        <v>132</v>
      </c>
      <c r="Q6" s="63" t="s">
        <v>308</v>
      </c>
      <c r="R6" s="63" t="s">
        <v>309</v>
      </c>
      <c r="S6" s="73" t="s">
        <v>178</v>
      </c>
      <c r="T6" s="63" t="s">
        <v>310</v>
      </c>
      <c r="U6" s="63" t="s">
        <v>138</v>
      </c>
      <c r="V6" s="86" t="s">
        <v>311</v>
      </c>
      <c r="W6" s="74">
        <v>43903</v>
      </c>
      <c r="X6" s="87" t="s">
        <v>312</v>
      </c>
      <c r="Y6" s="76">
        <v>43903</v>
      </c>
      <c r="Z6" s="62" t="s">
        <v>313</v>
      </c>
      <c r="AA6" s="88">
        <v>700000000</v>
      </c>
      <c r="AB6" s="78"/>
      <c r="AC6" s="89">
        <v>43903</v>
      </c>
      <c r="AD6" s="80" t="s">
        <v>276</v>
      </c>
    </row>
    <row r="7" spans="1:30" ht="60.75" customHeight="1" x14ac:dyDescent="0.25">
      <c r="A7" s="31" t="s">
        <v>50</v>
      </c>
      <c r="B7" s="52">
        <v>43850</v>
      </c>
      <c r="C7" s="69">
        <v>43850</v>
      </c>
      <c r="D7" s="63" t="s">
        <v>251</v>
      </c>
      <c r="E7" s="63" t="s">
        <v>186</v>
      </c>
      <c r="F7" s="63" t="s">
        <v>72</v>
      </c>
      <c r="G7" s="63" t="s">
        <v>73</v>
      </c>
      <c r="H7" s="63" t="s">
        <v>73</v>
      </c>
      <c r="I7" s="63" t="s">
        <v>79</v>
      </c>
      <c r="J7" s="63" t="s">
        <v>85</v>
      </c>
      <c r="K7" s="50">
        <v>50000000</v>
      </c>
      <c r="L7" s="63" t="s">
        <v>120</v>
      </c>
      <c r="M7" s="63" t="s">
        <v>235</v>
      </c>
      <c r="N7" s="63" t="s">
        <v>233</v>
      </c>
      <c r="O7" s="63" t="s">
        <v>302</v>
      </c>
      <c r="P7" s="72" t="s">
        <v>314</v>
      </c>
      <c r="Q7" s="72" t="s">
        <v>163</v>
      </c>
      <c r="R7" s="67" t="s">
        <v>162</v>
      </c>
      <c r="S7" s="90" t="s">
        <v>179</v>
      </c>
      <c r="T7" s="91" t="s">
        <v>315</v>
      </c>
      <c r="U7" s="63" t="s">
        <v>138</v>
      </c>
      <c r="V7" s="63" t="s">
        <v>278</v>
      </c>
      <c r="W7" s="76">
        <v>43857</v>
      </c>
      <c r="X7" s="75" t="s">
        <v>62</v>
      </c>
      <c r="Y7" s="67">
        <v>43857</v>
      </c>
      <c r="Z7" s="62" t="s">
        <v>151</v>
      </c>
      <c r="AA7" s="81">
        <v>50000000</v>
      </c>
      <c r="AB7" s="78"/>
      <c r="AC7" s="82"/>
      <c r="AD7" s="80" t="s">
        <v>276</v>
      </c>
    </row>
    <row r="8" spans="1:30" ht="70.5" customHeight="1" x14ac:dyDescent="0.25">
      <c r="A8" s="31" t="s">
        <v>50</v>
      </c>
      <c r="B8" s="52">
        <v>43850</v>
      </c>
      <c r="C8" s="69">
        <v>43850</v>
      </c>
      <c r="D8" s="68" t="s">
        <v>252</v>
      </c>
      <c r="E8" s="63" t="s">
        <v>187</v>
      </c>
      <c r="F8" s="63" t="s">
        <v>72</v>
      </c>
      <c r="G8" s="63" t="s">
        <v>73</v>
      </c>
      <c r="H8" s="63" t="s">
        <v>73</v>
      </c>
      <c r="I8" s="63" t="s">
        <v>79</v>
      </c>
      <c r="J8" s="63" t="s">
        <v>86</v>
      </c>
      <c r="K8" s="50">
        <v>50000000</v>
      </c>
      <c r="L8" s="63" t="s">
        <v>121</v>
      </c>
      <c r="M8" s="63" t="s">
        <v>159</v>
      </c>
      <c r="N8" s="63" t="s">
        <v>170</v>
      </c>
      <c r="O8" s="63" t="s">
        <v>304</v>
      </c>
      <c r="P8" s="72" t="s">
        <v>180</v>
      </c>
      <c r="Q8" s="72" t="s">
        <v>172</v>
      </c>
      <c r="R8" s="72" t="s">
        <v>173</v>
      </c>
      <c r="S8" s="90" t="s">
        <v>181</v>
      </c>
      <c r="T8" s="63" t="s">
        <v>182</v>
      </c>
      <c r="U8" s="63" t="s">
        <v>138</v>
      </c>
      <c r="V8" s="68" t="s">
        <v>278</v>
      </c>
      <c r="W8" s="92">
        <v>43859</v>
      </c>
      <c r="X8" s="75" t="s">
        <v>183</v>
      </c>
      <c r="Y8" s="67">
        <v>43859</v>
      </c>
      <c r="Z8" s="63" t="s">
        <v>152</v>
      </c>
      <c r="AA8" s="81">
        <v>50000000</v>
      </c>
      <c r="AB8" s="78"/>
      <c r="AC8" s="79">
        <v>43859</v>
      </c>
      <c r="AD8" s="80" t="s">
        <v>276</v>
      </c>
    </row>
    <row r="9" spans="1:30" ht="78" customHeight="1" x14ac:dyDescent="0.25">
      <c r="A9" s="28" t="s">
        <v>51</v>
      </c>
      <c r="B9" s="505">
        <v>43850</v>
      </c>
      <c r="C9" s="505" t="s">
        <v>316</v>
      </c>
      <c r="D9" s="506" t="s">
        <v>253</v>
      </c>
      <c r="E9" s="503" t="s">
        <v>186</v>
      </c>
      <c r="F9" s="503" t="s">
        <v>72</v>
      </c>
      <c r="G9" s="503" t="s">
        <v>306</v>
      </c>
      <c r="H9" s="503" t="s">
        <v>76</v>
      </c>
      <c r="I9" s="503" t="s">
        <v>79</v>
      </c>
      <c r="J9" s="503" t="s">
        <v>87</v>
      </c>
      <c r="K9" s="504">
        <v>1100000000</v>
      </c>
      <c r="L9" s="503" t="s">
        <v>122</v>
      </c>
      <c r="M9" s="503" t="s">
        <v>159</v>
      </c>
      <c r="N9" s="503" t="s">
        <v>170</v>
      </c>
      <c r="O9" s="503" t="s">
        <v>317</v>
      </c>
      <c r="P9" s="511" t="s">
        <v>318</v>
      </c>
      <c r="Q9" s="503" t="s">
        <v>184</v>
      </c>
      <c r="R9" s="503" t="s">
        <v>185</v>
      </c>
      <c r="S9" s="512" t="s">
        <v>181</v>
      </c>
      <c r="T9" s="503" t="s">
        <v>319</v>
      </c>
      <c r="U9" s="503" t="s">
        <v>138</v>
      </c>
      <c r="V9" s="510" t="s">
        <v>140</v>
      </c>
      <c r="W9" s="509">
        <v>43889</v>
      </c>
      <c r="X9" s="507" t="s">
        <v>68</v>
      </c>
      <c r="Y9" s="518">
        <v>43889</v>
      </c>
      <c r="Z9" s="503" t="s">
        <v>152</v>
      </c>
      <c r="AA9" s="513">
        <v>1100000000</v>
      </c>
      <c r="AB9" s="514"/>
      <c r="AC9" s="516"/>
      <c r="AD9" s="514"/>
    </row>
    <row r="10" spans="1:30" ht="48.75" customHeight="1" x14ac:dyDescent="0.25">
      <c r="A10" s="28" t="s">
        <v>50</v>
      </c>
      <c r="B10" s="505"/>
      <c r="C10" s="505"/>
      <c r="D10" s="506"/>
      <c r="E10" s="503"/>
      <c r="F10" s="503"/>
      <c r="G10" s="503"/>
      <c r="H10" s="503"/>
      <c r="I10" s="503"/>
      <c r="J10" s="503"/>
      <c r="K10" s="504"/>
      <c r="L10" s="503"/>
      <c r="M10" s="503"/>
      <c r="N10" s="503"/>
      <c r="O10" s="508"/>
      <c r="P10" s="511"/>
      <c r="Q10" s="508"/>
      <c r="R10" s="508"/>
      <c r="S10" s="512"/>
      <c r="T10" s="508"/>
      <c r="U10" s="503"/>
      <c r="V10" s="510"/>
      <c r="W10" s="508"/>
      <c r="X10" s="507"/>
      <c r="Y10" s="506"/>
      <c r="Z10" s="503"/>
      <c r="AA10" s="513"/>
      <c r="AB10" s="515"/>
      <c r="AC10" s="517"/>
      <c r="AD10" s="515"/>
    </row>
    <row r="11" spans="1:30" ht="64.5" customHeight="1" x14ac:dyDescent="0.25">
      <c r="A11" s="33" t="s">
        <v>51</v>
      </c>
      <c r="B11" s="53">
        <v>43851</v>
      </c>
      <c r="C11" s="69">
        <v>43851</v>
      </c>
      <c r="D11" s="68" t="s">
        <v>254</v>
      </c>
      <c r="E11" s="63" t="s">
        <v>187</v>
      </c>
      <c r="F11" s="63" t="s">
        <v>72</v>
      </c>
      <c r="G11" s="63" t="s">
        <v>73</v>
      </c>
      <c r="H11" s="63" t="s">
        <v>73</v>
      </c>
      <c r="I11" s="63" t="s">
        <v>79</v>
      </c>
      <c r="J11" s="63" t="s">
        <v>88</v>
      </c>
      <c r="K11" s="50">
        <v>50000000</v>
      </c>
      <c r="L11" s="63" t="s">
        <v>123</v>
      </c>
      <c r="M11" s="63" t="s">
        <v>159</v>
      </c>
      <c r="N11" s="63" t="s">
        <v>232</v>
      </c>
      <c r="O11" s="63" t="s">
        <v>320</v>
      </c>
      <c r="P11" s="72" t="s">
        <v>321</v>
      </c>
      <c r="Q11" s="72" t="s">
        <v>188</v>
      </c>
      <c r="R11" s="72" t="s">
        <v>322</v>
      </c>
      <c r="S11" s="73" t="s">
        <v>189</v>
      </c>
      <c r="T11" s="72" t="s">
        <v>191</v>
      </c>
      <c r="U11" s="63" t="s">
        <v>138</v>
      </c>
      <c r="V11" s="68" t="s">
        <v>299</v>
      </c>
      <c r="W11" s="74">
        <v>43860</v>
      </c>
      <c r="X11" s="75" t="s">
        <v>65</v>
      </c>
      <c r="Y11" s="67">
        <v>43860</v>
      </c>
      <c r="Z11" s="63" t="s">
        <v>153</v>
      </c>
      <c r="AA11" s="81">
        <v>50000000</v>
      </c>
      <c r="AB11" s="78"/>
      <c r="AC11" s="79">
        <v>43860</v>
      </c>
      <c r="AD11" s="80" t="s">
        <v>276</v>
      </c>
    </row>
    <row r="12" spans="1:30" ht="80.25" customHeight="1" x14ac:dyDescent="0.25">
      <c r="A12" s="28" t="s">
        <v>51</v>
      </c>
      <c r="B12" s="29">
        <v>43851</v>
      </c>
      <c r="C12" s="69" t="s">
        <v>323</v>
      </c>
      <c r="D12" s="68" t="s">
        <v>255</v>
      </c>
      <c r="E12" s="63" t="s">
        <v>186</v>
      </c>
      <c r="F12" s="63" t="s">
        <v>72</v>
      </c>
      <c r="G12" s="63" t="s">
        <v>73</v>
      </c>
      <c r="H12" s="63" t="s">
        <v>73</v>
      </c>
      <c r="I12" s="63" t="s">
        <v>79</v>
      </c>
      <c r="J12" s="63" t="s">
        <v>89</v>
      </c>
      <c r="K12" s="50">
        <v>50000000</v>
      </c>
      <c r="L12" s="68" t="s">
        <v>124</v>
      </c>
      <c r="M12" s="68" t="s">
        <v>234</v>
      </c>
      <c r="N12" s="68" t="s">
        <v>229</v>
      </c>
      <c r="O12" s="63" t="s">
        <v>324</v>
      </c>
      <c r="P12" s="72" t="s">
        <v>325</v>
      </c>
      <c r="Q12" s="72" t="s">
        <v>193</v>
      </c>
      <c r="R12" s="72" t="s">
        <v>164</v>
      </c>
      <c r="S12" s="73" t="s">
        <v>175</v>
      </c>
      <c r="T12" s="72" t="s">
        <v>326</v>
      </c>
      <c r="U12" s="63" t="s">
        <v>138</v>
      </c>
      <c r="V12" s="86" t="s">
        <v>141</v>
      </c>
      <c r="W12" s="67">
        <v>43889</v>
      </c>
      <c r="X12" s="75" t="s">
        <v>192</v>
      </c>
      <c r="Y12" s="67">
        <v>43889</v>
      </c>
      <c r="Z12" s="62" t="s">
        <v>154</v>
      </c>
      <c r="AA12" s="81">
        <v>50000000</v>
      </c>
      <c r="AB12" s="78"/>
      <c r="AC12" s="82"/>
      <c r="AD12" s="78"/>
    </row>
    <row r="13" spans="1:30" ht="114" customHeight="1" x14ac:dyDescent="0.25">
      <c r="A13" s="32" t="s">
        <v>50</v>
      </c>
      <c r="B13" s="54">
        <v>43851</v>
      </c>
      <c r="C13" s="69" t="s">
        <v>327</v>
      </c>
      <c r="D13" s="63" t="s">
        <v>256</v>
      </c>
      <c r="E13" s="63" t="s">
        <v>187</v>
      </c>
      <c r="F13" s="63" t="s">
        <v>72</v>
      </c>
      <c r="G13" s="63" t="s">
        <v>306</v>
      </c>
      <c r="H13" s="63" t="s">
        <v>76</v>
      </c>
      <c r="I13" s="63" t="s">
        <v>79</v>
      </c>
      <c r="J13" s="63" t="s">
        <v>83</v>
      </c>
      <c r="K13" s="50">
        <v>700000000</v>
      </c>
      <c r="L13" s="63" t="s">
        <v>328</v>
      </c>
      <c r="M13" s="68" t="s">
        <v>234</v>
      </c>
      <c r="N13" s="68" t="s">
        <v>231</v>
      </c>
      <c r="O13" s="63" t="s">
        <v>329</v>
      </c>
      <c r="P13" s="72" t="s">
        <v>330</v>
      </c>
      <c r="Q13" s="63" t="s">
        <v>331</v>
      </c>
      <c r="R13" s="63" t="s">
        <v>332</v>
      </c>
      <c r="S13" s="73" t="s">
        <v>175</v>
      </c>
      <c r="T13" s="72" t="s">
        <v>194</v>
      </c>
      <c r="U13" s="63" t="s">
        <v>138</v>
      </c>
      <c r="V13" s="86" t="s">
        <v>195</v>
      </c>
      <c r="W13" s="76">
        <v>43900</v>
      </c>
      <c r="X13" s="75" t="s">
        <v>333</v>
      </c>
      <c r="Y13" s="76">
        <v>43900</v>
      </c>
      <c r="Z13" s="62" t="s">
        <v>150</v>
      </c>
      <c r="AA13" s="88">
        <v>700000000</v>
      </c>
      <c r="AB13" s="78"/>
      <c r="AC13" s="89">
        <v>43900</v>
      </c>
      <c r="AD13" s="80" t="s">
        <v>276</v>
      </c>
    </row>
    <row r="14" spans="1:30" ht="74.25" customHeight="1" x14ac:dyDescent="0.25">
      <c r="A14" s="34" t="s">
        <v>51</v>
      </c>
      <c r="B14" s="55">
        <v>43852</v>
      </c>
      <c r="C14" s="55">
        <v>43852</v>
      </c>
      <c r="D14" s="63" t="s">
        <v>257</v>
      </c>
      <c r="E14" s="63" t="s">
        <v>186</v>
      </c>
      <c r="F14" s="63" t="s">
        <v>72</v>
      </c>
      <c r="G14" s="63" t="s">
        <v>73</v>
      </c>
      <c r="H14" s="63" t="s">
        <v>73</v>
      </c>
      <c r="I14" s="63" t="s">
        <v>79</v>
      </c>
      <c r="J14" s="63" t="s">
        <v>90</v>
      </c>
      <c r="K14" s="50">
        <v>50000000</v>
      </c>
      <c r="L14" s="63" t="s">
        <v>125</v>
      </c>
      <c r="M14" s="63" t="s">
        <v>159</v>
      </c>
      <c r="N14" s="63" t="s">
        <v>170</v>
      </c>
      <c r="O14" s="63" t="s">
        <v>334</v>
      </c>
      <c r="P14" s="63" t="s">
        <v>335</v>
      </c>
      <c r="Q14" s="72" t="s">
        <v>196</v>
      </c>
      <c r="R14" s="72" t="s">
        <v>197</v>
      </c>
      <c r="S14" s="90" t="s">
        <v>161</v>
      </c>
      <c r="T14" s="72" t="s">
        <v>336</v>
      </c>
      <c r="U14" s="83" t="s">
        <v>146</v>
      </c>
      <c r="V14" s="96" t="s">
        <v>139</v>
      </c>
      <c r="W14" s="78"/>
      <c r="X14" s="85" t="s">
        <v>146</v>
      </c>
      <c r="Y14" s="78"/>
      <c r="Z14" s="35"/>
      <c r="AA14" s="45"/>
      <c r="AB14" s="78"/>
      <c r="AC14" s="82"/>
      <c r="AD14" s="78"/>
    </row>
    <row r="15" spans="1:30" ht="130.5" customHeight="1" x14ac:dyDescent="0.25">
      <c r="A15" s="34" t="s">
        <v>50</v>
      </c>
      <c r="B15" s="55" t="s">
        <v>54</v>
      </c>
      <c r="C15" s="55" t="s">
        <v>54</v>
      </c>
      <c r="D15" s="63" t="s">
        <v>258</v>
      </c>
      <c r="E15" s="63" t="s">
        <v>187</v>
      </c>
      <c r="F15" s="63" t="s">
        <v>72</v>
      </c>
      <c r="G15" s="63" t="s">
        <v>306</v>
      </c>
      <c r="H15" s="63" t="s">
        <v>76</v>
      </c>
      <c r="I15" s="63" t="s">
        <v>79</v>
      </c>
      <c r="J15" s="63" t="s">
        <v>91</v>
      </c>
      <c r="K15" s="50">
        <v>850000000</v>
      </c>
      <c r="L15" s="68" t="s">
        <v>126</v>
      </c>
      <c r="M15" s="68" t="s">
        <v>236</v>
      </c>
      <c r="N15" s="68" t="s">
        <v>230</v>
      </c>
      <c r="O15" s="63" t="s">
        <v>337</v>
      </c>
      <c r="P15" s="63" t="s">
        <v>338</v>
      </c>
      <c r="Q15" s="72" t="s">
        <v>198</v>
      </c>
      <c r="R15" s="72" t="s">
        <v>199</v>
      </c>
      <c r="S15" s="73" t="s">
        <v>339</v>
      </c>
      <c r="T15" s="76">
        <v>43900</v>
      </c>
      <c r="U15" s="63" t="s">
        <v>138</v>
      </c>
      <c r="V15" s="86" t="s">
        <v>340</v>
      </c>
      <c r="W15" s="76">
        <v>43909</v>
      </c>
      <c r="X15" s="75" t="s">
        <v>341</v>
      </c>
      <c r="Y15" s="76">
        <v>43910</v>
      </c>
      <c r="Z15" s="62" t="s">
        <v>342</v>
      </c>
      <c r="AA15" s="63" t="s">
        <v>343</v>
      </c>
      <c r="AB15" s="78"/>
      <c r="AC15" s="89"/>
      <c r="AD15" s="80" t="s">
        <v>276</v>
      </c>
    </row>
    <row r="16" spans="1:30" ht="126.75" customHeight="1" x14ac:dyDescent="0.25">
      <c r="A16" s="34" t="s">
        <v>51</v>
      </c>
      <c r="B16" s="55">
        <v>43853</v>
      </c>
      <c r="C16" s="69" t="s">
        <v>344</v>
      </c>
      <c r="D16" s="63" t="s">
        <v>259</v>
      </c>
      <c r="E16" s="63" t="s">
        <v>186</v>
      </c>
      <c r="F16" s="63" t="s">
        <v>72</v>
      </c>
      <c r="G16" s="63" t="s">
        <v>306</v>
      </c>
      <c r="H16" s="63" t="s">
        <v>76</v>
      </c>
      <c r="I16" s="63" t="s">
        <v>79</v>
      </c>
      <c r="J16" s="63" t="s">
        <v>92</v>
      </c>
      <c r="K16" s="50">
        <v>1050000000</v>
      </c>
      <c r="L16" s="68" t="s">
        <v>127</v>
      </c>
      <c r="M16" s="68" t="s">
        <v>234</v>
      </c>
      <c r="N16" s="68" t="s">
        <v>229</v>
      </c>
      <c r="O16" s="63" t="s">
        <v>345</v>
      </c>
      <c r="P16" s="63" t="s">
        <v>133</v>
      </c>
      <c r="Q16" s="72" t="s">
        <v>200</v>
      </c>
      <c r="R16" s="72" t="s">
        <v>201</v>
      </c>
      <c r="S16" s="73" t="s">
        <v>202</v>
      </c>
      <c r="T16" s="72" t="s">
        <v>346</v>
      </c>
      <c r="U16" s="63" t="s">
        <v>138</v>
      </c>
      <c r="V16" s="86" t="s">
        <v>142</v>
      </c>
      <c r="W16" s="76">
        <v>43901</v>
      </c>
      <c r="X16" s="97" t="s">
        <v>347</v>
      </c>
      <c r="Y16" s="98">
        <v>43907</v>
      </c>
      <c r="Z16" s="99" t="s">
        <v>348</v>
      </c>
      <c r="AA16" s="100">
        <v>1050000000</v>
      </c>
      <c r="AB16" s="78"/>
      <c r="AC16" s="82"/>
      <c r="AD16" s="78"/>
    </row>
    <row r="17" spans="1:160" ht="75.75" customHeight="1" x14ac:dyDescent="0.25">
      <c r="A17" s="34" t="s">
        <v>51</v>
      </c>
      <c r="B17" s="55">
        <v>43854</v>
      </c>
      <c r="C17" s="69">
        <v>43854</v>
      </c>
      <c r="D17" s="63" t="s">
        <v>260</v>
      </c>
      <c r="E17" s="63" t="s">
        <v>187</v>
      </c>
      <c r="F17" s="63" t="s">
        <v>72</v>
      </c>
      <c r="G17" s="63" t="s">
        <v>73</v>
      </c>
      <c r="H17" s="63" t="s">
        <v>73</v>
      </c>
      <c r="I17" s="63" t="s">
        <v>79</v>
      </c>
      <c r="J17" s="63" t="s">
        <v>82</v>
      </c>
      <c r="K17" s="50">
        <v>50000000</v>
      </c>
      <c r="L17" s="83" t="s">
        <v>128</v>
      </c>
      <c r="M17" s="63" t="s">
        <v>159</v>
      </c>
      <c r="N17" s="63" t="s">
        <v>131</v>
      </c>
      <c r="O17" s="63" t="s">
        <v>349</v>
      </c>
      <c r="P17" s="63" t="s">
        <v>203</v>
      </c>
      <c r="Q17" s="63" t="s">
        <v>205</v>
      </c>
      <c r="R17" s="63" t="s">
        <v>204</v>
      </c>
      <c r="S17" s="73" t="s">
        <v>206</v>
      </c>
      <c r="T17" s="63" t="s">
        <v>207</v>
      </c>
      <c r="U17" s="63" t="s">
        <v>146</v>
      </c>
      <c r="V17" s="78" t="s">
        <v>139</v>
      </c>
      <c r="W17" s="76">
        <v>43873</v>
      </c>
      <c r="X17" s="101" t="s">
        <v>146</v>
      </c>
      <c r="Y17" s="80"/>
      <c r="Z17" s="62" t="s">
        <v>350</v>
      </c>
      <c r="AA17" s="63"/>
      <c r="AB17" s="78"/>
      <c r="AC17" s="80" t="s">
        <v>303</v>
      </c>
      <c r="AD17" s="80" t="s">
        <v>276</v>
      </c>
    </row>
    <row r="18" spans="1:160" ht="73.5" customHeight="1" x14ac:dyDescent="0.25">
      <c r="A18" s="34" t="s">
        <v>52</v>
      </c>
      <c r="B18" s="55">
        <v>43854</v>
      </c>
      <c r="C18" s="69">
        <v>43854</v>
      </c>
      <c r="D18" s="63" t="s">
        <v>261</v>
      </c>
      <c r="E18" s="63" t="s">
        <v>186</v>
      </c>
      <c r="F18" s="63" t="s">
        <v>72</v>
      </c>
      <c r="G18" s="63" t="s">
        <v>73</v>
      </c>
      <c r="H18" s="63" t="s">
        <v>73</v>
      </c>
      <c r="I18" s="63" t="s">
        <v>79</v>
      </c>
      <c r="J18" s="63" t="s">
        <v>90</v>
      </c>
      <c r="K18" s="50">
        <v>50000000</v>
      </c>
      <c r="L18" s="83" t="s">
        <v>129</v>
      </c>
      <c r="M18" s="63" t="s">
        <v>159</v>
      </c>
      <c r="N18" s="63" t="s">
        <v>170</v>
      </c>
      <c r="O18" s="63" t="s">
        <v>349</v>
      </c>
      <c r="P18" s="63" t="s">
        <v>208</v>
      </c>
      <c r="Q18" s="63" t="s">
        <v>205</v>
      </c>
      <c r="R18" s="63" t="s">
        <v>204</v>
      </c>
      <c r="S18" s="73" t="s">
        <v>210</v>
      </c>
      <c r="T18" s="63" t="s">
        <v>209</v>
      </c>
      <c r="U18" s="63" t="s">
        <v>146</v>
      </c>
      <c r="V18" s="78" t="s">
        <v>139</v>
      </c>
      <c r="W18" s="78"/>
      <c r="X18" s="101" t="s">
        <v>146</v>
      </c>
      <c r="Y18" s="78"/>
      <c r="Z18" s="35"/>
      <c r="AA18" s="45"/>
      <c r="AB18" s="78"/>
      <c r="AC18" s="82"/>
      <c r="AD18" s="78"/>
    </row>
    <row r="19" spans="1:160" ht="106.5" customHeight="1" x14ac:dyDescent="0.25">
      <c r="A19" s="34" t="s">
        <v>51</v>
      </c>
      <c r="B19" s="55" t="s">
        <v>55</v>
      </c>
      <c r="C19" s="69" t="s">
        <v>351</v>
      </c>
      <c r="D19" s="63" t="s">
        <v>262</v>
      </c>
      <c r="E19" s="93" t="s">
        <v>588</v>
      </c>
      <c r="F19" s="63" t="s">
        <v>72</v>
      </c>
      <c r="G19" s="63" t="s">
        <v>73</v>
      </c>
      <c r="H19" s="63" t="s">
        <v>73</v>
      </c>
      <c r="I19" s="63" t="s">
        <v>79</v>
      </c>
      <c r="J19" s="63" t="s">
        <v>93</v>
      </c>
      <c r="K19" s="50">
        <v>30000000</v>
      </c>
      <c r="L19" s="63" t="s">
        <v>130</v>
      </c>
      <c r="M19" s="63" t="s">
        <v>159</v>
      </c>
      <c r="N19" s="63" t="s">
        <v>170</v>
      </c>
      <c r="O19" s="63" t="s">
        <v>352</v>
      </c>
      <c r="P19" s="72" t="s">
        <v>134</v>
      </c>
      <c r="Q19" s="63" t="s">
        <v>212</v>
      </c>
      <c r="R19" s="63" t="s">
        <v>213</v>
      </c>
      <c r="S19" s="73" t="s">
        <v>214</v>
      </c>
      <c r="T19" s="63" t="s">
        <v>215</v>
      </c>
      <c r="U19" s="63" t="s">
        <v>138</v>
      </c>
      <c r="V19" s="86" t="s">
        <v>143</v>
      </c>
      <c r="W19" s="76">
        <v>43885</v>
      </c>
      <c r="X19" s="75" t="s">
        <v>67</v>
      </c>
      <c r="Y19" s="36">
        <v>43885</v>
      </c>
      <c r="Z19" s="63" t="s">
        <v>155</v>
      </c>
      <c r="AA19" s="81">
        <v>30000000</v>
      </c>
      <c r="AB19" s="78"/>
      <c r="AC19" s="79">
        <v>43885</v>
      </c>
      <c r="AD19" s="80" t="s">
        <v>276</v>
      </c>
    </row>
    <row r="20" spans="1:160" ht="112.5" customHeight="1" x14ac:dyDescent="0.25">
      <c r="A20" s="34" t="s">
        <v>53</v>
      </c>
      <c r="B20" s="55" t="s">
        <v>56</v>
      </c>
      <c r="C20" s="102" t="s">
        <v>353</v>
      </c>
      <c r="D20" s="63" t="s">
        <v>263</v>
      </c>
      <c r="E20" s="63" t="s">
        <v>186</v>
      </c>
      <c r="F20" s="63" t="s">
        <v>72</v>
      </c>
      <c r="G20" s="63" t="s">
        <v>306</v>
      </c>
      <c r="H20" s="63" t="s">
        <v>77</v>
      </c>
      <c r="I20" s="63" t="s">
        <v>79</v>
      </c>
      <c r="J20" s="63" t="s">
        <v>94</v>
      </c>
      <c r="K20" s="50">
        <v>200000000</v>
      </c>
      <c r="L20" s="63" t="s">
        <v>107</v>
      </c>
      <c r="M20" s="80" t="s">
        <v>237</v>
      </c>
      <c r="N20" s="80" t="s">
        <v>228</v>
      </c>
      <c r="O20" s="63" t="s">
        <v>354</v>
      </c>
      <c r="P20" s="72" t="s">
        <v>135</v>
      </c>
      <c r="Q20" s="63" t="s">
        <v>355</v>
      </c>
      <c r="R20" s="63" t="s">
        <v>356</v>
      </c>
      <c r="S20" s="73" t="s">
        <v>357</v>
      </c>
      <c r="T20" s="63" t="s">
        <v>358</v>
      </c>
      <c r="U20" s="63" t="s">
        <v>138</v>
      </c>
      <c r="V20" s="86" t="s">
        <v>359</v>
      </c>
      <c r="W20" s="76">
        <v>43915</v>
      </c>
      <c r="X20" s="75" t="s">
        <v>285</v>
      </c>
      <c r="Y20" s="74">
        <v>43934</v>
      </c>
      <c r="Z20" s="99" t="s">
        <v>156</v>
      </c>
      <c r="AA20" s="103">
        <v>200000000</v>
      </c>
      <c r="AB20" s="78"/>
      <c r="AC20" s="82"/>
      <c r="AD20" s="78"/>
    </row>
    <row r="21" spans="1:160" ht="109.5" customHeight="1" x14ac:dyDescent="0.25">
      <c r="A21" s="34" t="s">
        <v>52</v>
      </c>
      <c r="B21" s="55">
        <v>43854</v>
      </c>
      <c r="C21" s="102" t="s">
        <v>360</v>
      </c>
      <c r="D21" s="63" t="s">
        <v>264</v>
      </c>
      <c r="E21" s="63" t="s">
        <v>187</v>
      </c>
      <c r="F21" s="63" t="s">
        <v>72</v>
      </c>
      <c r="G21" s="63" t="s">
        <v>306</v>
      </c>
      <c r="H21" s="63" t="s">
        <v>76</v>
      </c>
      <c r="I21" s="63" t="s">
        <v>79</v>
      </c>
      <c r="J21" s="63" t="s">
        <v>95</v>
      </c>
      <c r="K21" s="50">
        <v>1750000000</v>
      </c>
      <c r="L21" s="63" t="s">
        <v>361</v>
      </c>
      <c r="M21" s="63" t="s">
        <v>362</v>
      </c>
      <c r="N21" s="63" t="s">
        <v>363</v>
      </c>
      <c r="O21" s="63" t="s">
        <v>364</v>
      </c>
      <c r="P21" s="104" t="s">
        <v>365</v>
      </c>
      <c r="Q21" s="91" t="s">
        <v>366</v>
      </c>
      <c r="R21" s="91" t="s">
        <v>367</v>
      </c>
      <c r="S21" s="73" t="s">
        <v>368</v>
      </c>
      <c r="T21" s="63" t="s">
        <v>369</v>
      </c>
      <c r="U21" s="63" t="s">
        <v>370</v>
      </c>
      <c r="V21" s="86" t="s">
        <v>371</v>
      </c>
      <c r="W21" s="76">
        <v>43941</v>
      </c>
      <c r="X21" s="97" t="s">
        <v>372</v>
      </c>
      <c r="Y21" s="98">
        <v>43943</v>
      </c>
      <c r="Z21" s="99" t="s">
        <v>373</v>
      </c>
      <c r="AA21" s="105">
        <v>1750000000</v>
      </c>
      <c r="AB21" s="78"/>
      <c r="AC21" s="35"/>
      <c r="AD21" s="80"/>
    </row>
    <row r="22" spans="1:160" ht="117" customHeight="1" x14ac:dyDescent="0.25">
      <c r="A22" s="34" t="s">
        <v>53</v>
      </c>
      <c r="B22" s="55">
        <v>43854</v>
      </c>
      <c r="C22" s="69" t="s">
        <v>374</v>
      </c>
      <c r="D22" s="63" t="s">
        <v>265</v>
      </c>
      <c r="E22" s="93" t="s">
        <v>587</v>
      </c>
      <c r="F22" s="63" t="s">
        <v>72</v>
      </c>
      <c r="G22" s="63" t="s">
        <v>306</v>
      </c>
      <c r="H22" s="63" t="s">
        <v>77</v>
      </c>
      <c r="I22" s="63" t="s">
        <v>79</v>
      </c>
      <c r="J22" s="63" t="s">
        <v>96</v>
      </c>
      <c r="K22" s="50">
        <v>170000000</v>
      </c>
      <c r="L22" s="63" t="s">
        <v>280</v>
      </c>
      <c r="M22" s="63" t="s">
        <v>281</v>
      </c>
      <c r="N22" s="63" t="s">
        <v>282</v>
      </c>
      <c r="O22" s="63" t="s">
        <v>375</v>
      </c>
      <c r="P22" s="63" t="s">
        <v>376</v>
      </c>
      <c r="Q22" s="63" t="s">
        <v>377</v>
      </c>
      <c r="R22" s="63" t="s">
        <v>378</v>
      </c>
      <c r="S22" s="73" t="s">
        <v>379</v>
      </c>
      <c r="T22" s="63" t="s">
        <v>380</v>
      </c>
      <c r="U22" s="63" t="s">
        <v>144</v>
      </c>
      <c r="V22" s="78"/>
      <c r="W22" s="76">
        <v>43922</v>
      </c>
      <c r="X22" s="106" t="s">
        <v>381</v>
      </c>
      <c r="Y22" s="98">
        <v>43922</v>
      </c>
      <c r="Z22" s="99" t="s">
        <v>373</v>
      </c>
      <c r="AA22" s="107">
        <v>170000000</v>
      </c>
      <c r="AB22" s="78"/>
      <c r="AC22" s="82"/>
      <c r="AD22" s="78"/>
    </row>
    <row r="23" spans="1:160" ht="105" customHeight="1" x14ac:dyDescent="0.25">
      <c r="A23" s="34" t="s">
        <v>51</v>
      </c>
      <c r="B23" s="55" t="s">
        <v>57</v>
      </c>
      <c r="C23" s="69" t="s">
        <v>382</v>
      </c>
      <c r="D23" s="63" t="s">
        <v>266</v>
      </c>
      <c r="E23" s="63" t="s">
        <v>187</v>
      </c>
      <c r="F23" s="63" t="s">
        <v>72</v>
      </c>
      <c r="G23" s="63" t="s">
        <v>306</v>
      </c>
      <c r="H23" s="63" t="s">
        <v>77</v>
      </c>
      <c r="I23" s="63" t="s">
        <v>79</v>
      </c>
      <c r="J23" s="35" t="s">
        <v>97</v>
      </c>
      <c r="K23" s="50">
        <v>300000000</v>
      </c>
      <c r="L23" s="72" t="s">
        <v>108</v>
      </c>
      <c r="M23" s="83" t="s">
        <v>551</v>
      </c>
      <c r="N23" s="83" t="s">
        <v>231</v>
      </c>
      <c r="O23" s="63" t="s">
        <v>383</v>
      </c>
      <c r="P23" s="72" t="s">
        <v>136</v>
      </c>
      <c r="Q23" s="63" t="s">
        <v>384</v>
      </c>
      <c r="R23" s="63" t="s">
        <v>384</v>
      </c>
      <c r="S23" s="73" t="s">
        <v>385</v>
      </c>
      <c r="T23" s="76">
        <v>43885</v>
      </c>
      <c r="U23" s="63" t="s">
        <v>138</v>
      </c>
      <c r="V23" s="86" t="s">
        <v>386</v>
      </c>
      <c r="W23" s="76">
        <v>43889</v>
      </c>
      <c r="X23" s="75" t="s">
        <v>147</v>
      </c>
      <c r="Y23" s="76">
        <v>43889</v>
      </c>
      <c r="Z23" s="62" t="s">
        <v>156</v>
      </c>
      <c r="AA23" s="81">
        <v>300000000</v>
      </c>
      <c r="AB23" s="78"/>
      <c r="AC23" s="79">
        <v>43889</v>
      </c>
      <c r="AD23" s="80" t="s">
        <v>276</v>
      </c>
    </row>
    <row r="24" spans="1:160" ht="117.75" customHeight="1" x14ac:dyDescent="0.25">
      <c r="A24" s="34" t="s">
        <v>52</v>
      </c>
      <c r="B24" s="55" t="s">
        <v>58</v>
      </c>
      <c r="C24" s="55" t="s">
        <v>58</v>
      </c>
      <c r="D24" s="63" t="s">
        <v>267</v>
      </c>
      <c r="E24" s="63" t="s">
        <v>187</v>
      </c>
      <c r="F24" s="63" t="s">
        <v>72</v>
      </c>
      <c r="G24" s="63" t="s">
        <v>73</v>
      </c>
      <c r="H24" s="63" t="s">
        <v>73</v>
      </c>
      <c r="I24" s="63" t="s">
        <v>79</v>
      </c>
      <c r="J24" s="108" t="s">
        <v>98</v>
      </c>
      <c r="K24" s="109">
        <v>13500000</v>
      </c>
      <c r="L24" s="72" t="s">
        <v>109</v>
      </c>
      <c r="M24" s="80" t="s">
        <v>216</v>
      </c>
      <c r="N24" s="63" t="s">
        <v>217</v>
      </c>
      <c r="O24" s="63" t="s">
        <v>387</v>
      </c>
      <c r="P24" s="63" t="s">
        <v>218</v>
      </c>
      <c r="Q24" s="63" t="s">
        <v>220</v>
      </c>
      <c r="R24" s="63" t="s">
        <v>219</v>
      </c>
      <c r="S24" s="67" t="s">
        <v>221</v>
      </c>
      <c r="T24" s="72" t="s">
        <v>388</v>
      </c>
      <c r="U24" s="63" t="s">
        <v>146</v>
      </c>
      <c r="V24" s="110" t="s">
        <v>389</v>
      </c>
      <c r="W24" s="76">
        <v>43907</v>
      </c>
      <c r="X24" s="85" t="s">
        <v>146</v>
      </c>
      <c r="Y24" s="80"/>
      <c r="Z24" s="62" t="s">
        <v>390</v>
      </c>
      <c r="AA24" s="63"/>
      <c r="AB24" s="78"/>
      <c r="AC24" s="63"/>
      <c r="AD24" s="80" t="s">
        <v>276</v>
      </c>
    </row>
    <row r="25" spans="1:160" ht="127.5" customHeight="1" x14ac:dyDescent="0.25">
      <c r="A25" s="37" t="s">
        <v>211</v>
      </c>
      <c r="B25" s="56"/>
      <c r="C25" s="69" t="s">
        <v>391</v>
      </c>
      <c r="D25" s="63" t="s">
        <v>268</v>
      </c>
      <c r="E25" s="63" t="s">
        <v>187</v>
      </c>
      <c r="F25" s="63" t="s">
        <v>72</v>
      </c>
      <c r="G25" s="63" t="s">
        <v>306</v>
      </c>
      <c r="H25" s="63" t="s">
        <v>76</v>
      </c>
      <c r="I25" s="63" t="s">
        <v>79</v>
      </c>
      <c r="J25" s="35" t="s">
        <v>99</v>
      </c>
      <c r="K25" s="50">
        <v>1000000000</v>
      </c>
      <c r="L25" s="63" t="s">
        <v>392</v>
      </c>
      <c r="M25" s="63" t="s">
        <v>393</v>
      </c>
      <c r="N25" s="63" t="s">
        <v>394</v>
      </c>
      <c r="O25" s="63" t="s">
        <v>395</v>
      </c>
      <c r="P25" s="72" t="s">
        <v>396</v>
      </c>
      <c r="Q25" s="63" t="s">
        <v>397</v>
      </c>
      <c r="R25" s="63" t="s">
        <v>398</v>
      </c>
      <c r="S25" s="90" t="s">
        <v>399</v>
      </c>
      <c r="T25" s="72" t="s">
        <v>400</v>
      </c>
      <c r="U25" s="63" t="s">
        <v>138</v>
      </c>
      <c r="V25" s="86" t="s">
        <v>386</v>
      </c>
      <c r="W25" s="76">
        <v>43924</v>
      </c>
      <c r="X25" s="75" t="s">
        <v>401</v>
      </c>
      <c r="Y25" s="76">
        <v>43924</v>
      </c>
      <c r="Z25" s="62" t="s">
        <v>402</v>
      </c>
      <c r="AA25" s="88">
        <v>1000000000</v>
      </c>
      <c r="AB25" s="78"/>
      <c r="AC25" s="79"/>
      <c r="AD25" s="80" t="s">
        <v>276</v>
      </c>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row>
    <row r="26" spans="1:160" ht="84.75" customHeight="1" x14ac:dyDescent="0.25">
      <c r="A26" s="31" t="s">
        <v>53</v>
      </c>
      <c r="B26" s="52">
        <v>43871</v>
      </c>
      <c r="C26" s="52">
        <v>43871</v>
      </c>
      <c r="D26" s="63" t="s">
        <v>269</v>
      </c>
      <c r="E26" s="93" t="s">
        <v>586</v>
      </c>
      <c r="F26" s="63" t="s">
        <v>72</v>
      </c>
      <c r="G26" s="63" t="s">
        <v>75</v>
      </c>
      <c r="H26" s="63" t="s">
        <v>75</v>
      </c>
      <c r="I26" s="63" t="s">
        <v>79</v>
      </c>
      <c r="J26" s="35" t="s">
        <v>100</v>
      </c>
      <c r="K26" s="50">
        <v>100000000</v>
      </c>
      <c r="L26" s="63" t="s">
        <v>110</v>
      </c>
      <c r="M26" s="63" t="s">
        <v>238</v>
      </c>
      <c r="N26" s="63" t="s">
        <v>227</v>
      </c>
      <c r="O26" s="93" t="s">
        <v>558</v>
      </c>
      <c r="P26" s="94" t="s">
        <v>557</v>
      </c>
      <c r="Q26" s="94" t="s">
        <v>559</v>
      </c>
      <c r="R26" s="94" t="s">
        <v>560</v>
      </c>
      <c r="S26" s="73" t="s">
        <v>157</v>
      </c>
      <c r="T26" s="94" t="s">
        <v>561</v>
      </c>
      <c r="U26" s="93" t="s">
        <v>138</v>
      </c>
      <c r="V26" s="78"/>
      <c r="W26" s="76">
        <v>43885</v>
      </c>
      <c r="X26" s="75" t="s">
        <v>66</v>
      </c>
      <c r="Y26" s="36">
        <v>43885</v>
      </c>
      <c r="Z26" s="62" t="s">
        <v>157</v>
      </c>
      <c r="AA26" s="81">
        <v>100000000</v>
      </c>
      <c r="AB26" s="78"/>
      <c r="AC26" s="82"/>
      <c r="AD26" s="78"/>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row>
    <row r="27" spans="1:160" ht="56.25" x14ac:dyDescent="0.25">
      <c r="A27" s="31" t="s">
        <v>52</v>
      </c>
      <c r="B27" s="59">
        <v>43880</v>
      </c>
      <c r="C27" s="163" t="s">
        <v>403</v>
      </c>
      <c r="D27" s="63" t="s">
        <v>270</v>
      </c>
      <c r="E27" s="93" t="s">
        <v>585</v>
      </c>
      <c r="F27" s="63" t="s">
        <v>72</v>
      </c>
      <c r="G27" s="63" t="s">
        <v>306</v>
      </c>
      <c r="H27" s="63" t="s">
        <v>78</v>
      </c>
      <c r="I27" s="63" t="s">
        <v>79</v>
      </c>
      <c r="J27" s="108" t="s">
        <v>101</v>
      </c>
      <c r="K27" s="64">
        <v>70000000</v>
      </c>
      <c r="L27" s="63" t="s">
        <v>111</v>
      </c>
      <c r="M27" s="63" t="s">
        <v>239</v>
      </c>
      <c r="N27" s="63" t="s">
        <v>226</v>
      </c>
      <c r="O27" s="82"/>
      <c r="P27" s="92">
        <v>43880</v>
      </c>
      <c r="Q27" s="78"/>
      <c r="R27" s="78"/>
      <c r="S27" s="111"/>
      <c r="T27" s="78"/>
      <c r="U27" s="63" t="s">
        <v>138</v>
      </c>
      <c r="V27" s="78"/>
      <c r="W27" s="78"/>
      <c r="X27" s="75" t="s">
        <v>222</v>
      </c>
      <c r="Y27" s="36">
        <v>43880</v>
      </c>
      <c r="Z27" s="112" t="s">
        <v>158</v>
      </c>
      <c r="AA27" s="65">
        <v>70000000</v>
      </c>
      <c r="AB27" s="78"/>
      <c r="AC27" s="82"/>
      <c r="AD27" s="78"/>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row>
    <row r="28" spans="1:160" ht="86.25" customHeight="1" x14ac:dyDescent="0.25">
      <c r="A28" s="31" t="s">
        <v>52</v>
      </c>
      <c r="B28" s="52" t="s">
        <v>60</v>
      </c>
      <c r="C28" s="69" t="s">
        <v>404</v>
      </c>
      <c r="D28" s="63" t="s">
        <v>271</v>
      </c>
      <c r="E28" s="93" t="s">
        <v>456</v>
      </c>
      <c r="F28" s="63" t="s">
        <v>72</v>
      </c>
      <c r="G28" s="63" t="s">
        <v>73</v>
      </c>
      <c r="H28" s="63" t="s">
        <v>73</v>
      </c>
      <c r="I28" s="63" t="s">
        <v>79</v>
      </c>
      <c r="J28" s="108" t="s">
        <v>103</v>
      </c>
      <c r="K28" s="64">
        <v>22700000</v>
      </c>
      <c r="L28" s="63" t="s">
        <v>405</v>
      </c>
      <c r="M28" s="63" t="s">
        <v>406</v>
      </c>
      <c r="N28" s="63" t="s">
        <v>407</v>
      </c>
      <c r="O28" s="93" t="s">
        <v>571</v>
      </c>
      <c r="P28" s="94" t="s">
        <v>569</v>
      </c>
      <c r="Q28" s="91" t="s">
        <v>562</v>
      </c>
      <c r="R28" s="63" t="s">
        <v>408</v>
      </c>
      <c r="S28" s="73" t="s">
        <v>409</v>
      </c>
      <c r="T28" s="94" t="s">
        <v>570</v>
      </c>
      <c r="U28" s="63" t="s">
        <v>138</v>
      </c>
      <c r="V28" s="35" t="s">
        <v>410</v>
      </c>
      <c r="W28" s="74">
        <v>43920</v>
      </c>
      <c r="X28" s="75" t="s">
        <v>284</v>
      </c>
      <c r="Y28" s="76">
        <v>43921</v>
      </c>
      <c r="Z28" s="62" t="s">
        <v>411</v>
      </c>
      <c r="AA28" s="88">
        <v>22700000</v>
      </c>
      <c r="AB28" s="78"/>
      <c r="AC28" s="79">
        <v>43921</v>
      </c>
      <c r="AD28" s="80" t="s">
        <v>276</v>
      </c>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row>
    <row r="29" spans="1:160" ht="111.75" customHeight="1" x14ac:dyDescent="0.25">
      <c r="A29" s="31" t="s">
        <v>53</v>
      </c>
      <c r="B29" s="52" t="s">
        <v>59</v>
      </c>
      <c r="C29" s="69" t="s">
        <v>59</v>
      </c>
      <c r="D29" s="68" t="s">
        <v>272</v>
      </c>
      <c r="E29" s="93" t="s">
        <v>584</v>
      </c>
      <c r="F29" s="63" t="s">
        <v>72</v>
      </c>
      <c r="G29" s="63" t="s">
        <v>73</v>
      </c>
      <c r="H29" s="68" t="s">
        <v>73</v>
      </c>
      <c r="I29" s="63" t="s">
        <v>79</v>
      </c>
      <c r="J29" s="108" t="s">
        <v>102</v>
      </c>
      <c r="K29" s="64">
        <v>57000000</v>
      </c>
      <c r="L29" s="63" t="s">
        <v>112</v>
      </c>
      <c r="M29" s="63" t="s">
        <v>239</v>
      </c>
      <c r="N29" s="63" t="s">
        <v>225</v>
      </c>
      <c r="O29" s="93" t="s">
        <v>568</v>
      </c>
      <c r="P29" s="72" t="s">
        <v>137</v>
      </c>
      <c r="Q29" s="94" t="s">
        <v>563</v>
      </c>
      <c r="R29" s="94" t="s">
        <v>564</v>
      </c>
      <c r="S29" s="73" t="s">
        <v>565</v>
      </c>
      <c r="T29" s="94" t="s">
        <v>566</v>
      </c>
      <c r="U29" s="93" t="s">
        <v>138</v>
      </c>
      <c r="V29" s="113" t="s">
        <v>567</v>
      </c>
      <c r="W29" s="74">
        <v>43899</v>
      </c>
      <c r="X29" s="114" t="s">
        <v>412</v>
      </c>
      <c r="Y29" s="69">
        <v>43906</v>
      </c>
      <c r="Z29" s="115" t="s">
        <v>413</v>
      </c>
      <c r="AA29" s="116">
        <v>57000000</v>
      </c>
      <c r="AB29" s="78"/>
      <c r="AC29" s="82"/>
      <c r="AD29" s="78"/>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row>
    <row r="30" spans="1:160" ht="161.25" customHeight="1" x14ac:dyDescent="0.25">
      <c r="A30" s="31" t="s">
        <v>52</v>
      </c>
      <c r="B30" s="60" t="s">
        <v>61</v>
      </c>
      <c r="C30" s="117" t="s">
        <v>414</v>
      </c>
      <c r="D30" s="63" t="s">
        <v>273</v>
      </c>
      <c r="E30" s="63" t="s">
        <v>70</v>
      </c>
      <c r="F30" s="63" t="s">
        <v>72</v>
      </c>
      <c r="G30" s="63" t="s">
        <v>306</v>
      </c>
      <c r="H30" s="63" t="s">
        <v>77</v>
      </c>
      <c r="I30" s="63" t="s">
        <v>79</v>
      </c>
      <c r="J30" s="157" t="s">
        <v>104</v>
      </c>
      <c r="K30" s="64">
        <v>95600000</v>
      </c>
      <c r="L30" s="63" t="s">
        <v>113</v>
      </c>
      <c r="M30" s="63" t="s">
        <v>240</v>
      </c>
      <c r="N30" s="63" t="s">
        <v>224</v>
      </c>
      <c r="O30" s="70" t="s">
        <v>577</v>
      </c>
      <c r="P30" s="93" t="s">
        <v>572</v>
      </c>
      <c r="Q30" s="93" t="s">
        <v>573</v>
      </c>
      <c r="R30" s="93" t="s">
        <v>574</v>
      </c>
      <c r="S30" s="95" t="s">
        <v>575</v>
      </c>
      <c r="T30" s="93" t="s">
        <v>576</v>
      </c>
      <c r="U30" s="93" t="s">
        <v>138</v>
      </c>
      <c r="V30" s="86" t="s">
        <v>145</v>
      </c>
      <c r="W30" s="74">
        <v>43915</v>
      </c>
      <c r="X30" s="114" t="s">
        <v>415</v>
      </c>
      <c r="Y30" s="69">
        <v>43917</v>
      </c>
      <c r="Z30" s="99" t="s">
        <v>416</v>
      </c>
      <c r="AA30" s="116">
        <v>95600000</v>
      </c>
      <c r="AB30" s="78"/>
      <c r="AC30" s="82"/>
      <c r="AD30" s="78"/>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row>
    <row r="31" spans="1:160" ht="129.75" customHeight="1" x14ac:dyDescent="0.25">
      <c r="A31" s="31" t="s">
        <v>53</v>
      </c>
      <c r="B31" s="61"/>
      <c r="C31" s="61"/>
      <c r="D31" s="63" t="s">
        <v>274</v>
      </c>
      <c r="E31" s="63" t="s">
        <v>417</v>
      </c>
      <c r="F31" s="63" t="s">
        <v>72</v>
      </c>
      <c r="G31" s="63" t="s">
        <v>73</v>
      </c>
      <c r="H31" s="63" t="s">
        <v>73</v>
      </c>
      <c r="I31" s="63" t="s">
        <v>79</v>
      </c>
      <c r="J31" s="108" t="s">
        <v>105</v>
      </c>
      <c r="K31" s="64">
        <v>50000000</v>
      </c>
      <c r="L31" s="63" t="s">
        <v>418</v>
      </c>
      <c r="M31" s="80" t="s">
        <v>235</v>
      </c>
      <c r="N31" s="63" t="s">
        <v>170</v>
      </c>
      <c r="O31" s="164" t="s">
        <v>582</v>
      </c>
      <c r="P31" s="93" t="s">
        <v>578</v>
      </c>
      <c r="Q31" s="93" t="s">
        <v>579</v>
      </c>
      <c r="R31" s="93" t="s">
        <v>580</v>
      </c>
      <c r="S31" s="164" t="s">
        <v>581</v>
      </c>
      <c r="T31" s="164" t="s">
        <v>583</v>
      </c>
      <c r="U31" s="93" t="s">
        <v>138</v>
      </c>
      <c r="V31" s="120" t="s">
        <v>419</v>
      </c>
      <c r="W31" s="163">
        <v>43928</v>
      </c>
      <c r="X31" s="114" t="s">
        <v>420</v>
      </c>
      <c r="Y31" s="98">
        <v>43944</v>
      </c>
      <c r="Z31" s="99" t="s">
        <v>421</v>
      </c>
      <c r="AA31" s="122">
        <v>50000000</v>
      </c>
      <c r="AB31" s="119"/>
      <c r="AC31" s="118"/>
      <c r="AD31" s="11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row>
    <row r="32" spans="1:160" ht="84" customHeight="1" x14ac:dyDescent="0.25">
      <c r="A32" s="31" t="s">
        <v>52</v>
      </c>
      <c r="B32" s="61"/>
      <c r="C32" s="69" t="s">
        <v>422</v>
      </c>
      <c r="D32" s="123" t="s">
        <v>275</v>
      </c>
      <c r="E32" s="123" t="s">
        <v>70</v>
      </c>
      <c r="F32" s="123" t="s">
        <v>72</v>
      </c>
      <c r="G32" s="123" t="s">
        <v>73</v>
      </c>
      <c r="H32" s="123" t="s">
        <v>73</v>
      </c>
      <c r="I32" s="123" t="s">
        <v>79</v>
      </c>
      <c r="J32" s="124" t="s">
        <v>106</v>
      </c>
      <c r="K32" s="66">
        <v>46000000</v>
      </c>
      <c r="L32" s="123" t="s">
        <v>114</v>
      </c>
      <c r="M32" s="123" t="s">
        <v>216</v>
      </c>
      <c r="N32" s="123" t="s">
        <v>223</v>
      </c>
      <c r="O32" s="175" t="s">
        <v>600</v>
      </c>
      <c r="P32" s="123" t="s">
        <v>589</v>
      </c>
      <c r="Q32" s="123" t="s">
        <v>590</v>
      </c>
      <c r="R32" s="123" t="s">
        <v>591</v>
      </c>
      <c r="S32" s="169" t="s">
        <v>592</v>
      </c>
      <c r="T32" s="168">
        <v>43914</v>
      </c>
      <c r="U32" s="161" t="s">
        <v>138</v>
      </c>
      <c r="V32" s="126"/>
      <c r="W32" s="167">
        <v>43914</v>
      </c>
      <c r="X32" s="114" t="s">
        <v>423</v>
      </c>
      <c r="Y32" s="69">
        <v>43916</v>
      </c>
      <c r="Z32" s="99" t="s">
        <v>424</v>
      </c>
      <c r="AA32" s="122">
        <v>46000000</v>
      </c>
      <c r="AB32" s="126"/>
      <c r="AC32" s="125"/>
      <c r="AD32" s="126"/>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row>
    <row r="33" spans="1:160" ht="81.75" customHeight="1" x14ac:dyDescent="0.25">
      <c r="A33" s="39"/>
      <c r="B33" s="43"/>
      <c r="C33" s="69" t="s">
        <v>425</v>
      </c>
      <c r="D33" s="28" t="s">
        <v>285</v>
      </c>
      <c r="E33" s="28" t="s">
        <v>426</v>
      </c>
      <c r="F33" s="28" t="s">
        <v>72</v>
      </c>
      <c r="G33" s="120" t="s">
        <v>73</v>
      </c>
      <c r="H33" s="28" t="s">
        <v>73</v>
      </c>
      <c r="I33" s="120" t="s">
        <v>79</v>
      </c>
      <c r="J33" s="127" t="s">
        <v>427</v>
      </c>
      <c r="K33" s="128">
        <v>50000000</v>
      </c>
      <c r="L33" s="28" t="s">
        <v>428</v>
      </c>
      <c r="M33" s="28" t="s">
        <v>159</v>
      </c>
      <c r="N33" s="120" t="s">
        <v>232</v>
      </c>
      <c r="O33" s="176" t="s">
        <v>599</v>
      </c>
      <c r="P33" s="171" t="s">
        <v>593</v>
      </c>
      <c r="Q33" s="31" t="s">
        <v>594</v>
      </c>
      <c r="R33" s="31" t="s">
        <v>595</v>
      </c>
      <c r="S33" s="173" t="s">
        <v>596</v>
      </c>
      <c r="T33" s="171" t="s">
        <v>597</v>
      </c>
      <c r="U33" s="161" t="s">
        <v>138</v>
      </c>
      <c r="V33" s="120" t="s">
        <v>429</v>
      </c>
      <c r="W33" s="172">
        <v>43903</v>
      </c>
      <c r="X33" s="114" t="s">
        <v>430</v>
      </c>
      <c r="Y33" s="129" t="s">
        <v>431</v>
      </c>
      <c r="Z33" s="99" t="s">
        <v>432</v>
      </c>
      <c r="AA33" s="122">
        <v>50000000</v>
      </c>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row>
    <row r="34" spans="1:160" ht="86.25" customHeight="1" x14ac:dyDescent="0.25">
      <c r="A34" s="39"/>
      <c r="B34" s="43"/>
      <c r="C34" s="69">
        <v>43900</v>
      </c>
      <c r="D34" s="28" t="s">
        <v>286</v>
      </c>
      <c r="E34" s="28" t="s">
        <v>69</v>
      </c>
      <c r="F34" s="28" t="s">
        <v>72</v>
      </c>
      <c r="G34" s="120" t="s">
        <v>73</v>
      </c>
      <c r="H34" s="28" t="s">
        <v>73</v>
      </c>
      <c r="I34" s="120" t="s">
        <v>79</v>
      </c>
      <c r="J34" s="174" t="s">
        <v>433</v>
      </c>
      <c r="K34" s="128">
        <v>57000000</v>
      </c>
      <c r="L34" s="28" t="s">
        <v>434</v>
      </c>
      <c r="M34" s="28" t="s">
        <v>159</v>
      </c>
      <c r="N34" s="120" t="s">
        <v>170</v>
      </c>
      <c r="O34" s="177" t="s">
        <v>598</v>
      </c>
      <c r="P34" s="177" t="s">
        <v>601</v>
      </c>
      <c r="Q34" s="177" t="s">
        <v>602</v>
      </c>
      <c r="R34" s="177" t="s">
        <v>603</v>
      </c>
      <c r="S34" s="173" t="s">
        <v>604</v>
      </c>
      <c r="T34" s="177" t="s">
        <v>605</v>
      </c>
      <c r="U34" s="161" t="s">
        <v>138</v>
      </c>
      <c r="V34" s="141" t="s">
        <v>429</v>
      </c>
      <c r="W34" s="172">
        <v>43907</v>
      </c>
      <c r="X34" s="114" t="s">
        <v>435</v>
      </c>
      <c r="Y34" s="129" t="s">
        <v>436</v>
      </c>
      <c r="Z34" s="99" t="s">
        <v>437</v>
      </c>
      <c r="AA34" s="122">
        <v>57000000</v>
      </c>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row>
    <row r="35" spans="1:160" ht="81.75" customHeight="1" x14ac:dyDescent="0.25">
      <c r="A35" s="39"/>
      <c r="B35" s="43"/>
      <c r="C35" s="69" t="s">
        <v>438</v>
      </c>
      <c r="D35" s="28" t="s">
        <v>287</v>
      </c>
      <c r="E35" s="28" t="s">
        <v>439</v>
      </c>
      <c r="F35" s="28" t="s">
        <v>72</v>
      </c>
      <c r="G35" s="120" t="s">
        <v>73</v>
      </c>
      <c r="H35" s="28" t="s">
        <v>73</v>
      </c>
      <c r="I35" s="120" t="s">
        <v>79</v>
      </c>
      <c r="J35" s="120" t="s">
        <v>440</v>
      </c>
      <c r="K35" s="107">
        <v>35000000</v>
      </c>
      <c r="L35" s="28" t="s">
        <v>441</v>
      </c>
      <c r="M35" s="28" t="s">
        <v>442</v>
      </c>
      <c r="N35" s="120" t="s">
        <v>443</v>
      </c>
      <c r="O35" s="171" t="s">
        <v>608</v>
      </c>
      <c r="P35" s="170" t="s">
        <v>569</v>
      </c>
      <c r="Q35" s="31" t="s">
        <v>606</v>
      </c>
      <c r="R35" s="31" t="s">
        <v>607</v>
      </c>
      <c r="S35" s="178" t="s">
        <v>610</v>
      </c>
      <c r="T35" s="177" t="s">
        <v>609</v>
      </c>
      <c r="U35" s="165" t="s">
        <v>138</v>
      </c>
      <c r="V35" s="120" t="s">
        <v>429</v>
      </c>
      <c r="W35" s="179" t="s">
        <v>554</v>
      </c>
      <c r="X35" s="114" t="s">
        <v>444</v>
      </c>
      <c r="Y35" s="129" t="s">
        <v>445</v>
      </c>
      <c r="Z35" s="99" t="s">
        <v>446</v>
      </c>
      <c r="AA35" s="105">
        <v>35000000</v>
      </c>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row>
    <row r="36" spans="1:160" ht="51.75" customHeight="1" x14ac:dyDescent="0.25">
      <c r="A36" s="39"/>
      <c r="B36" s="43"/>
      <c r="C36" s="152" t="s">
        <v>611</v>
      </c>
      <c r="D36" s="28" t="s">
        <v>288</v>
      </c>
      <c r="E36" s="28" t="s">
        <v>447</v>
      </c>
      <c r="F36" s="28" t="s">
        <v>448</v>
      </c>
      <c r="G36" s="120" t="s">
        <v>74</v>
      </c>
      <c r="H36" s="28" t="s">
        <v>78</v>
      </c>
      <c r="I36" s="120" t="s">
        <v>79</v>
      </c>
      <c r="J36" s="174" t="s">
        <v>449</v>
      </c>
      <c r="K36" s="128">
        <v>50000000</v>
      </c>
      <c r="L36" s="28" t="s">
        <v>450</v>
      </c>
      <c r="M36" s="28" t="s">
        <v>451</v>
      </c>
      <c r="N36" s="120" t="s">
        <v>452</v>
      </c>
      <c r="O36" s="40"/>
      <c r="P36" s="43"/>
      <c r="Q36" s="41"/>
      <c r="R36" s="39"/>
      <c r="S36" s="42"/>
      <c r="T36" s="39"/>
      <c r="U36" s="165" t="s">
        <v>138</v>
      </c>
      <c r="V36" s="120" t="s">
        <v>429</v>
      </c>
      <c r="W36" s="39"/>
      <c r="X36" s="114" t="s">
        <v>453</v>
      </c>
      <c r="Y36" s="129" t="s">
        <v>454</v>
      </c>
      <c r="Z36" s="130" t="s">
        <v>455</v>
      </c>
      <c r="AA36" s="131">
        <v>37162804.049999997</v>
      </c>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row>
    <row r="37" spans="1:160" ht="102.75" customHeight="1" x14ac:dyDescent="0.25">
      <c r="A37" s="39"/>
      <c r="B37" s="43"/>
      <c r="C37" s="69">
        <v>43916</v>
      </c>
      <c r="D37" s="28" t="s">
        <v>289</v>
      </c>
      <c r="E37" s="28" t="s">
        <v>456</v>
      </c>
      <c r="F37" s="28" t="s">
        <v>72</v>
      </c>
      <c r="G37" s="120" t="s">
        <v>73</v>
      </c>
      <c r="H37" s="28" t="s">
        <v>73</v>
      </c>
      <c r="I37" s="120" t="s">
        <v>79</v>
      </c>
      <c r="J37" s="174" t="s">
        <v>98</v>
      </c>
      <c r="K37" s="180">
        <v>13500000</v>
      </c>
      <c r="L37" s="69" t="s">
        <v>109</v>
      </c>
      <c r="M37" s="28" t="s">
        <v>216</v>
      </c>
      <c r="N37" s="120" t="s">
        <v>457</v>
      </c>
      <c r="O37" s="171" t="s">
        <v>612</v>
      </c>
      <c r="P37" s="171" t="s">
        <v>607</v>
      </c>
      <c r="Q37" s="31" t="s">
        <v>613</v>
      </c>
      <c r="R37" s="31" t="s">
        <v>614</v>
      </c>
      <c r="S37" s="173" t="s">
        <v>615</v>
      </c>
      <c r="T37" s="177" t="s">
        <v>616</v>
      </c>
      <c r="U37" s="160" t="s">
        <v>138</v>
      </c>
      <c r="V37" s="120" t="s">
        <v>429</v>
      </c>
      <c r="W37" s="181">
        <v>43924</v>
      </c>
      <c r="X37" s="114" t="s">
        <v>458</v>
      </c>
      <c r="Y37" s="129" t="s">
        <v>459</v>
      </c>
      <c r="Z37" s="99" t="s">
        <v>460</v>
      </c>
      <c r="AA37" s="132">
        <v>13500000</v>
      </c>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row>
    <row r="38" spans="1:160" ht="48" customHeight="1" x14ac:dyDescent="0.25">
      <c r="A38" s="39"/>
      <c r="B38" s="43"/>
      <c r="C38" s="69"/>
      <c r="D38" s="28" t="s">
        <v>290</v>
      </c>
      <c r="E38" s="28" t="s">
        <v>283</v>
      </c>
      <c r="F38" s="28" t="s">
        <v>72</v>
      </c>
      <c r="G38" s="28" t="s">
        <v>75</v>
      </c>
      <c r="H38" s="28" t="s">
        <v>75</v>
      </c>
      <c r="I38" s="120" t="s">
        <v>79</v>
      </c>
      <c r="J38" s="133" t="s">
        <v>461</v>
      </c>
      <c r="K38" s="134">
        <v>70000000</v>
      </c>
      <c r="L38" s="28" t="s">
        <v>462</v>
      </c>
      <c r="M38" s="28" t="s">
        <v>238</v>
      </c>
      <c r="N38" s="120" t="s">
        <v>463</v>
      </c>
      <c r="O38" s="63" t="s">
        <v>552</v>
      </c>
      <c r="P38" s="72" t="s">
        <v>553</v>
      </c>
      <c r="Q38" s="72" t="s">
        <v>554</v>
      </c>
      <c r="R38" s="72" t="s">
        <v>554</v>
      </c>
      <c r="S38" s="159" t="s">
        <v>555</v>
      </c>
      <c r="T38" s="160" t="s">
        <v>556</v>
      </c>
      <c r="U38" s="160" t="s">
        <v>138</v>
      </c>
      <c r="V38" s="120" t="s">
        <v>429</v>
      </c>
      <c r="W38" s="39"/>
      <c r="X38" s="114" t="s">
        <v>464</v>
      </c>
      <c r="Y38" s="129" t="s">
        <v>465</v>
      </c>
      <c r="Z38" s="99" t="s">
        <v>466</v>
      </c>
      <c r="AA38" s="131">
        <v>70000000</v>
      </c>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row>
    <row r="39" spans="1:160" ht="81" customHeight="1" x14ac:dyDescent="0.25">
      <c r="A39" s="39"/>
      <c r="B39" s="43"/>
      <c r="C39" s="69" t="s">
        <v>467</v>
      </c>
      <c r="D39" s="28" t="s">
        <v>291</v>
      </c>
      <c r="E39" s="28" t="s">
        <v>468</v>
      </c>
      <c r="F39" s="28" t="s">
        <v>72</v>
      </c>
      <c r="G39" s="120" t="s">
        <v>73</v>
      </c>
      <c r="H39" s="28" t="s">
        <v>73</v>
      </c>
      <c r="I39" s="120" t="s">
        <v>79</v>
      </c>
      <c r="J39" s="120" t="s">
        <v>469</v>
      </c>
      <c r="K39" s="134">
        <v>3600000</v>
      </c>
      <c r="L39" s="120"/>
      <c r="M39" s="158"/>
      <c r="N39" s="135"/>
      <c r="O39" s="171" t="s">
        <v>617</v>
      </c>
      <c r="P39" s="171" t="s">
        <v>618</v>
      </c>
      <c r="Q39" s="162" t="s">
        <v>619</v>
      </c>
      <c r="R39" s="162" t="s">
        <v>620</v>
      </c>
      <c r="S39" s="173" t="s">
        <v>621</v>
      </c>
      <c r="T39" s="162" t="s">
        <v>622</v>
      </c>
      <c r="U39" s="160" t="s">
        <v>138</v>
      </c>
      <c r="V39" s="120" t="s">
        <v>429</v>
      </c>
      <c r="W39" s="181">
        <v>43924</v>
      </c>
      <c r="X39" s="114" t="s">
        <v>470</v>
      </c>
      <c r="Y39" s="129" t="s">
        <v>459</v>
      </c>
      <c r="Z39" s="99" t="s">
        <v>471</v>
      </c>
      <c r="AA39" s="131">
        <v>3600000</v>
      </c>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row>
    <row r="40" spans="1:160" ht="162.75" customHeight="1" x14ac:dyDescent="0.25">
      <c r="A40" s="39"/>
      <c r="B40" s="43"/>
      <c r="C40" s="69" t="s">
        <v>467</v>
      </c>
      <c r="D40" s="28" t="s">
        <v>292</v>
      </c>
      <c r="E40" s="28" t="s">
        <v>70</v>
      </c>
      <c r="F40" s="28" t="s">
        <v>72</v>
      </c>
      <c r="G40" s="120" t="s">
        <v>73</v>
      </c>
      <c r="H40" s="28" t="s">
        <v>73</v>
      </c>
      <c r="I40" s="120" t="s">
        <v>79</v>
      </c>
      <c r="J40" s="133" t="s">
        <v>472</v>
      </c>
      <c r="K40" s="136">
        <v>89116500</v>
      </c>
      <c r="L40" s="137" t="s">
        <v>473</v>
      </c>
      <c r="M40" s="28" t="s">
        <v>474</v>
      </c>
      <c r="N40" s="120" t="s">
        <v>475</v>
      </c>
      <c r="O40" s="171" t="s">
        <v>626</v>
      </c>
      <c r="P40" s="171" t="s">
        <v>618</v>
      </c>
      <c r="Q40" s="162" t="s">
        <v>624</v>
      </c>
      <c r="R40" s="162" t="s">
        <v>625</v>
      </c>
      <c r="S40" s="28" t="s">
        <v>627</v>
      </c>
      <c r="T40" s="162" t="s">
        <v>628</v>
      </c>
      <c r="U40" s="160" t="s">
        <v>138</v>
      </c>
      <c r="V40" s="182" t="s">
        <v>623</v>
      </c>
      <c r="W40" s="39"/>
      <c r="X40" s="114" t="s">
        <v>476</v>
      </c>
      <c r="Y40" s="129" t="s">
        <v>459</v>
      </c>
      <c r="Z40" s="99" t="s">
        <v>477</v>
      </c>
      <c r="AA40" s="138">
        <v>57000000</v>
      </c>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row>
    <row r="41" spans="1:160" ht="196.5" customHeight="1" x14ac:dyDescent="0.25">
      <c r="A41" s="39"/>
      <c r="B41" s="43"/>
      <c r="C41" s="69" t="s">
        <v>478</v>
      </c>
      <c r="D41" s="28" t="s">
        <v>293</v>
      </c>
      <c r="E41" s="28" t="s">
        <v>670</v>
      </c>
      <c r="F41" s="28" t="s">
        <v>72</v>
      </c>
      <c r="G41" s="120" t="s">
        <v>73</v>
      </c>
      <c r="H41" s="28" t="s">
        <v>73</v>
      </c>
      <c r="I41" s="120" t="s">
        <v>79</v>
      </c>
      <c r="J41" s="139" t="s">
        <v>480</v>
      </c>
      <c r="K41" s="136">
        <v>12000000</v>
      </c>
      <c r="L41" s="137" t="s">
        <v>481</v>
      </c>
      <c r="M41" s="28" t="s">
        <v>216</v>
      </c>
      <c r="N41" s="120" t="s">
        <v>457</v>
      </c>
      <c r="O41" s="171" t="s">
        <v>634</v>
      </c>
      <c r="P41" s="171" t="s">
        <v>629</v>
      </c>
      <c r="Q41" s="184" t="s">
        <v>630</v>
      </c>
      <c r="R41" s="184" t="s">
        <v>631</v>
      </c>
      <c r="S41" s="28" t="s">
        <v>633</v>
      </c>
      <c r="T41" s="184" t="s">
        <v>632</v>
      </c>
      <c r="U41" s="160" t="s">
        <v>138</v>
      </c>
      <c r="V41" s="120" t="s">
        <v>429</v>
      </c>
      <c r="W41" s="185" t="s">
        <v>635</v>
      </c>
      <c r="X41" s="114" t="s">
        <v>482</v>
      </c>
      <c r="Y41" s="98">
        <v>43928</v>
      </c>
      <c r="Z41" s="99" t="s">
        <v>483</v>
      </c>
      <c r="AA41" s="140">
        <v>12000000</v>
      </c>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row>
    <row r="42" spans="1:160" ht="33.75" x14ac:dyDescent="0.25">
      <c r="A42" s="39"/>
      <c r="B42" s="43"/>
      <c r="C42" s="69">
        <v>43914</v>
      </c>
      <c r="D42" s="28" t="s">
        <v>484</v>
      </c>
      <c r="E42" s="28" t="s">
        <v>485</v>
      </c>
      <c r="F42" s="28"/>
      <c r="G42" s="120" t="s">
        <v>75</v>
      </c>
      <c r="H42" s="28" t="s">
        <v>75</v>
      </c>
      <c r="I42" s="120" t="s">
        <v>79</v>
      </c>
      <c r="J42" s="133" t="s">
        <v>486</v>
      </c>
      <c r="K42" s="136">
        <v>17000000</v>
      </c>
      <c r="L42" s="137" t="s">
        <v>487</v>
      </c>
      <c r="M42" s="158" t="s">
        <v>488</v>
      </c>
      <c r="N42" s="135" t="s">
        <v>489</v>
      </c>
      <c r="O42" s="40"/>
      <c r="P42" s="43"/>
      <c r="Q42" s="41"/>
      <c r="R42" s="39"/>
      <c r="S42" s="183"/>
      <c r="T42" s="39"/>
      <c r="U42" s="160" t="s">
        <v>138</v>
      </c>
      <c r="V42" s="141" t="s">
        <v>490</v>
      </c>
      <c r="W42" s="129" t="s">
        <v>492</v>
      </c>
      <c r="X42" s="114" t="s">
        <v>491</v>
      </c>
      <c r="Y42" s="129" t="s">
        <v>492</v>
      </c>
      <c r="Z42" s="99" t="s">
        <v>493</v>
      </c>
      <c r="AA42" s="131">
        <v>16800000</v>
      </c>
      <c r="AB42" s="39"/>
      <c r="AC42" s="302"/>
      <c r="AD42" s="302"/>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row>
    <row r="43" spans="1:160" ht="85.5" customHeight="1" x14ac:dyDescent="0.25">
      <c r="A43" s="39"/>
      <c r="B43" s="43"/>
      <c r="C43" s="69" t="s">
        <v>494</v>
      </c>
      <c r="D43" s="28" t="s">
        <v>495</v>
      </c>
      <c r="E43" s="28" t="s">
        <v>70</v>
      </c>
      <c r="F43" s="28" t="s">
        <v>72</v>
      </c>
      <c r="G43" s="120" t="s">
        <v>73</v>
      </c>
      <c r="H43" s="28" t="s">
        <v>73</v>
      </c>
      <c r="I43" s="120" t="s">
        <v>79</v>
      </c>
      <c r="J43" s="142" t="s">
        <v>496</v>
      </c>
      <c r="K43" s="143">
        <v>9144912</v>
      </c>
      <c r="L43" s="137" t="s">
        <v>497</v>
      </c>
      <c r="M43" s="28" t="s">
        <v>498</v>
      </c>
      <c r="N43" s="120" t="s">
        <v>499</v>
      </c>
      <c r="O43" s="171" t="s">
        <v>636</v>
      </c>
      <c r="P43" s="171" t="s">
        <v>637</v>
      </c>
      <c r="Q43" s="31" t="s">
        <v>638</v>
      </c>
      <c r="R43" s="31" t="s">
        <v>639</v>
      </c>
      <c r="S43" s="28" t="s">
        <v>640</v>
      </c>
      <c r="T43" s="31" t="s">
        <v>641</v>
      </c>
      <c r="U43" s="160" t="s">
        <v>138</v>
      </c>
      <c r="V43" s="182" t="s">
        <v>623</v>
      </c>
      <c r="W43" s="186">
        <v>43928</v>
      </c>
      <c r="X43" s="114" t="s">
        <v>500</v>
      </c>
      <c r="Y43" s="144">
        <v>43936</v>
      </c>
      <c r="Z43" s="121" t="s">
        <v>501</v>
      </c>
      <c r="AA43" s="145">
        <v>9144912</v>
      </c>
      <c r="AB43" s="39"/>
      <c r="AC43" s="39">
        <f>+AC42/5</f>
        <v>0</v>
      </c>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row>
    <row r="44" spans="1:160" ht="141.75" customHeight="1" x14ac:dyDescent="0.25">
      <c r="A44" s="39"/>
      <c r="B44" s="43"/>
      <c r="C44" s="69" t="s">
        <v>502</v>
      </c>
      <c r="D44" s="129" t="s">
        <v>503</v>
      </c>
      <c r="E44" s="28" t="s">
        <v>504</v>
      </c>
      <c r="F44" s="28" t="s">
        <v>72</v>
      </c>
      <c r="G44" s="120" t="s">
        <v>73</v>
      </c>
      <c r="H44" s="28" t="s">
        <v>73</v>
      </c>
      <c r="I44" s="120" t="s">
        <v>79</v>
      </c>
      <c r="J44" s="133" t="s">
        <v>505</v>
      </c>
      <c r="K44" s="146">
        <v>27500000</v>
      </c>
      <c r="L44" s="28" t="s">
        <v>506</v>
      </c>
      <c r="M44" s="28" t="s">
        <v>507</v>
      </c>
      <c r="N44" s="120" t="s">
        <v>217</v>
      </c>
      <c r="O44" s="171" t="s">
        <v>642</v>
      </c>
      <c r="P44" s="170" t="s">
        <v>643</v>
      </c>
      <c r="Q44" s="187" t="s">
        <v>644</v>
      </c>
      <c r="R44" s="187" t="s">
        <v>644</v>
      </c>
      <c r="S44" s="28" t="s">
        <v>647</v>
      </c>
      <c r="T44" s="171" t="s">
        <v>645</v>
      </c>
      <c r="U44" s="160" t="s">
        <v>138</v>
      </c>
      <c r="V44" s="39"/>
      <c r="W44" s="188" t="s">
        <v>646</v>
      </c>
      <c r="X44" s="114" t="s">
        <v>508</v>
      </c>
      <c r="Y44" s="98">
        <v>43941</v>
      </c>
      <c r="Z44" s="99" t="s">
        <v>509</v>
      </c>
      <c r="AA44" s="147">
        <v>27500000</v>
      </c>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row>
    <row r="45" spans="1:160" ht="93" customHeight="1" x14ac:dyDescent="0.25">
      <c r="A45" s="39"/>
      <c r="B45" s="43"/>
      <c r="C45" s="69" t="s">
        <v>510</v>
      </c>
      <c r="D45" s="148" t="s">
        <v>511</v>
      </c>
      <c r="E45" s="28" t="s">
        <v>479</v>
      </c>
      <c r="F45" s="28" t="s">
        <v>72</v>
      </c>
      <c r="G45" s="120" t="s">
        <v>73</v>
      </c>
      <c r="H45" s="28" t="s">
        <v>73</v>
      </c>
      <c r="I45" s="120" t="s">
        <v>79</v>
      </c>
      <c r="J45" s="139" t="s">
        <v>512</v>
      </c>
      <c r="K45" s="134">
        <v>23100000</v>
      </c>
      <c r="L45" s="28" t="s">
        <v>513</v>
      </c>
      <c r="M45" s="28" t="s">
        <v>514</v>
      </c>
      <c r="N45" s="120" t="s">
        <v>515</v>
      </c>
      <c r="O45" s="171" t="s">
        <v>653</v>
      </c>
      <c r="P45" s="170" t="s">
        <v>648</v>
      </c>
      <c r="Q45" s="31" t="s">
        <v>649</v>
      </c>
      <c r="R45" s="171" t="s">
        <v>650</v>
      </c>
      <c r="S45" s="28" t="s">
        <v>651</v>
      </c>
      <c r="T45" s="171" t="s">
        <v>652</v>
      </c>
      <c r="U45" s="160" t="s">
        <v>138</v>
      </c>
      <c r="V45" s="39"/>
      <c r="W45" s="172">
        <v>43957</v>
      </c>
      <c r="X45" s="114" t="s">
        <v>516</v>
      </c>
      <c r="Y45" s="98">
        <v>43958</v>
      </c>
      <c r="Z45" s="99" t="s">
        <v>517</v>
      </c>
      <c r="AA45" s="149">
        <v>23100000</v>
      </c>
      <c r="AB45" s="39"/>
      <c r="AC45" s="39"/>
      <c r="AD45" s="39"/>
      <c r="AE45" s="39" t="s">
        <v>768</v>
      </c>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row>
    <row r="46" spans="1:160" ht="119.25" customHeight="1" x14ac:dyDescent="0.25">
      <c r="A46" s="39"/>
      <c r="B46" s="43"/>
      <c r="C46" s="166" t="s">
        <v>683</v>
      </c>
      <c r="D46" s="148" t="s">
        <v>518</v>
      </c>
      <c r="E46" s="28" t="s">
        <v>504</v>
      </c>
      <c r="F46" s="28" t="s">
        <v>72</v>
      </c>
      <c r="G46" s="120" t="s">
        <v>73</v>
      </c>
      <c r="H46" s="28" t="s">
        <v>73</v>
      </c>
      <c r="I46" s="120" t="s">
        <v>79</v>
      </c>
      <c r="J46" s="133" t="s">
        <v>295</v>
      </c>
      <c r="K46" s="134">
        <v>20000000</v>
      </c>
      <c r="L46" s="28" t="s">
        <v>519</v>
      </c>
      <c r="M46" s="28" t="s">
        <v>520</v>
      </c>
      <c r="N46" s="141" t="s">
        <v>521</v>
      </c>
      <c r="O46" s="171" t="s">
        <v>658</v>
      </c>
      <c r="P46" s="171" t="s">
        <v>659</v>
      </c>
      <c r="Q46" s="31" t="s">
        <v>660</v>
      </c>
      <c r="R46" s="31" t="s">
        <v>661</v>
      </c>
      <c r="S46" s="28" t="s">
        <v>662</v>
      </c>
      <c r="T46" s="171" t="s">
        <v>663</v>
      </c>
      <c r="U46" s="160" t="s">
        <v>138</v>
      </c>
      <c r="V46" s="39"/>
      <c r="W46" s="172">
        <v>43953</v>
      </c>
      <c r="X46" s="114" t="s">
        <v>522</v>
      </c>
      <c r="Y46" s="98">
        <v>43957</v>
      </c>
      <c r="Z46" s="99" t="s">
        <v>523</v>
      </c>
      <c r="AA46" s="149">
        <v>20000000</v>
      </c>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row>
    <row r="47" spans="1:160" ht="54" customHeight="1" x14ac:dyDescent="0.25">
      <c r="A47" s="39"/>
      <c r="B47" s="43"/>
      <c r="C47" s="231" t="s">
        <v>821</v>
      </c>
      <c r="D47" s="148" t="s">
        <v>524</v>
      </c>
      <c r="E47" s="232" t="s">
        <v>71</v>
      </c>
      <c r="F47" s="228" t="s">
        <v>448</v>
      </c>
      <c r="G47" s="228" t="s">
        <v>74</v>
      </c>
      <c r="H47" s="28" t="s">
        <v>78</v>
      </c>
      <c r="I47" s="120" t="s">
        <v>79</v>
      </c>
      <c r="J47" s="233" t="s">
        <v>699</v>
      </c>
      <c r="K47" s="234">
        <v>24300000</v>
      </c>
      <c r="L47" s="232" t="s">
        <v>822</v>
      </c>
      <c r="M47" s="232" t="s">
        <v>758</v>
      </c>
      <c r="N47" s="235" t="s">
        <v>823</v>
      </c>
      <c r="O47" s="40"/>
      <c r="P47" s="43"/>
      <c r="Q47" s="41"/>
      <c r="R47" s="39"/>
      <c r="S47" s="183"/>
      <c r="T47" s="39"/>
      <c r="U47" s="160" t="s">
        <v>138</v>
      </c>
      <c r="V47" s="236" t="s">
        <v>824</v>
      </c>
      <c r="W47" s="237"/>
      <c r="X47" s="114" t="s">
        <v>697</v>
      </c>
      <c r="Y47" s="238">
        <v>43958</v>
      </c>
      <c r="Z47" s="230" t="s">
        <v>825</v>
      </c>
      <c r="AA47" s="239">
        <v>8817626.1899999995</v>
      </c>
      <c r="AB47" s="39"/>
      <c r="AC47" s="39"/>
      <c r="AD47" s="39"/>
      <c r="AE47" s="39" t="s">
        <v>611</v>
      </c>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row>
    <row r="48" spans="1:160" ht="87" customHeight="1" x14ac:dyDescent="0.25">
      <c r="A48" s="39"/>
      <c r="B48" s="43"/>
      <c r="C48" s="69" t="s">
        <v>525</v>
      </c>
      <c r="D48" s="148" t="s">
        <v>526</v>
      </c>
      <c r="E48" s="28" t="s">
        <v>71</v>
      </c>
      <c r="F48" s="28" t="s">
        <v>72</v>
      </c>
      <c r="G48" s="120" t="s">
        <v>73</v>
      </c>
      <c r="H48" s="28" t="s">
        <v>73</v>
      </c>
      <c r="I48" s="120" t="s">
        <v>79</v>
      </c>
      <c r="J48" s="141" t="s">
        <v>82</v>
      </c>
      <c r="K48" s="150">
        <v>50000000</v>
      </c>
      <c r="L48" s="28" t="s">
        <v>418</v>
      </c>
      <c r="M48" s="28" t="s">
        <v>235</v>
      </c>
      <c r="N48" s="120" t="s">
        <v>170</v>
      </c>
      <c r="O48" s="171" t="s">
        <v>664</v>
      </c>
      <c r="P48" s="171" t="s">
        <v>665</v>
      </c>
      <c r="Q48" s="31" t="s">
        <v>666</v>
      </c>
      <c r="R48" s="31" t="s">
        <v>667</v>
      </c>
      <c r="S48" s="158" t="s">
        <v>668</v>
      </c>
      <c r="T48" s="170" t="s">
        <v>669</v>
      </c>
      <c r="U48" s="160" t="s">
        <v>138</v>
      </c>
      <c r="V48" s="39"/>
      <c r="W48" s="172">
        <v>43938</v>
      </c>
      <c r="X48" s="114" t="s">
        <v>527</v>
      </c>
      <c r="Y48" s="98">
        <v>43941</v>
      </c>
      <c r="Z48" s="99" t="s">
        <v>528</v>
      </c>
      <c r="AA48" s="151">
        <v>50000000</v>
      </c>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row>
    <row r="49" spans="1:160" ht="109.5" customHeight="1" x14ac:dyDescent="0.25">
      <c r="A49" s="39"/>
      <c r="B49" s="43"/>
      <c r="C49" s="152" t="s">
        <v>529</v>
      </c>
      <c r="D49" s="148" t="s">
        <v>530</v>
      </c>
      <c r="E49" s="28" t="s">
        <v>417</v>
      </c>
      <c r="F49" s="28" t="s">
        <v>72</v>
      </c>
      <c r="G49" s="28" t="s">
        <v>74</v>
      </c>
      <c r="H49" s="28" t="s">
        <v>77</v>
      </c>
      <c r="I49" s="120" t="s">
        <v>79</v>
      </c>
      <c r="J49" s="133" t="s">
        <v>531</v>
      </c>
      <c r="K49" s="153">
        <v>157000000</v>
      </c>
      <c r="L49" s="28" t="s">
        <v>532</v>
      </c>
      <c r="M49" s="28" t="s">
        <v>235</v>
      </c>
      <c r="N49" s="120" t="s">
        <v>232</v>
      </c>
      <c r="O49" s="171" t="s">
        <v>675</v>
      </c>
      <c r="P49" s="171" t="s">
        <v>671</v>
      </c>
      <c r="Q49" s="31" t="s">
        <v>672</v>
      </c>
      <c r="R49" s="31" t="s">
        <v>673</v>
      </c>
      <c r="S49" s="28" t="s">
        <v>674</v>
      </c>
      <c r="T49" s="171" t="s">
        <v>676</v>
      </c>
      <c r="U49" s="160" t="s">
        <v>138</v>
      </c>
      <c r="V49" s="39"/>
      <c r="W49" s="181">
        <v>43964</v>
      </c>
      <c r="X49" s="114" t="s">
        <v>533</v>
      </c>
      <c r="Y49" s="98">
        <v>43963</v>
      </c>
      <c r="Z49" s="99" t="s">
        <v>534</v>
      </c>
      <c r="AA49" s="154">
        <v>157000000</v>
      </c>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row>
    <row r="50" spans="1:160" ht="83.25" customHeight="1" x14ac:dyDescent="0.25">
      <c r="A50" s="39"/>
      <c r="B50" s="43"/>
      <c r="C50" s="69" t="s">
        <v>535</v>
      </c>
      <c r="D50" s="148" t="s">
        <v>536</v>
      </c>
      <c r="E50" s="28" t="s">
        <v>479</v>
      </c>
      <c r="F50" s="28" t="s">
        <v>72</v>
      </c>
      <c r="G50" s="120" t="s">
        <v>73</v>
      </c>
      <c r="H50" s="28" t="s">
        <v>73</v>
      </c>
      <c r="I50" s="120" t="s">
        <v>79</v>
      </c>
      <c r="J50" s="139" t="s">
        <v>296</v>
      </c>
      <c r="K50" s="155">
        <v>52500000</v>
      </c>
      <c r="L50" s="28" t="s">
        <v>537</v>
      </c>
      <c r="M50" s="28" t="s">
        <v>538</v>
      </c>
      <c r="N50" s="120" t="s">
        <v>407</v>
      </c>
      <c r="O50" s="171" t="s">
        <v>688</v>
      </c>
      <c r="P50" s="171" t="s">
        <v>677</v>
      </c>
      <c r="Q50" s="31" t="s">
        <v>678</v>
      </c>
      <c r="R50" s="31" t="s">
        <v>679</v>
      </c>
      <c r="S50" s="173" t="s">
        <v>681</v>
      </c>
      <c r="T50" s="31" t="s">
        <v>680</v>
      </c>
      <c r="U50" s="160" t="s">
        <v>138</v>
      </c>
      <c r="V50" s="39"/>
      <c r="W50" s="172">
        <v>43956</v>
      </c>
      <c r="X50" s="114" t="s">
        <v>539</v>
      </c>
      <c r="Y50" s="98">
        <v>43958</v>
      </c>
      <c r="Z50" s="99" t="s">
        <v>540</v>
      </c>
      <c r="AA50" s="155">
        <v>52500000</v>
      </c>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row>
    <row r="51" spans="1:160" ht="97.5" customHeight="1" x14ac:dyDescent="0.25">
      <c r="A51" s="39"/>
      <c r="B51" s="43"/>
      <c r="C51" s="102" t="s">
        <v>682</v>
      </c>
      <c r="D51" s="129" t="s">
        <v>541</v>
      </c>
      <c r="E51" s="28" t="s">
        <v>479</v>
      </c>
      <c r="F51" s="28" t="s">
        <v>72</v>
      </c>
      <c r="G51" s="120" t="s">
        <v>73</v>
      </c>
      <c r="H51" s="28" t="s">
        <v>73</v>
      </c>
      <c r="I51" s="120" t="s">
        <v>79</v>
      </c>
      <c r="J51" s="139" t="s">
        <v>294</v>
      </c>
      <c r="K51" s="153">
        <v>28000000</v>
      </c>
      <c r="L51" s="28" t="s">
        <v>542</v>
      </c>
      <c r="M51" s="28" t="s">
        <v>514</v>
      </c>
      <c r="N51" s="156" t="s">
        <v>515</v>
      </c>
      <c r="O51" s="170" t="s">
        <v>686</v>
      </c>
      <c r="P51" s="171" t="s">
        <v>685</v>
      </c>
      <c r="Q51" s="31" t="s">
        <v>678</v>
      </c>
      <c r="R51" s="31" t="s">
        <v>679</v>
      </c>
      <c r="S51" s="173" t="s">
        <v>684</v>
      </c>
      <c r="T51" s="31" t="s">
        <v>687</v>
      </c>
      <c r="U51" s="160" t="s">
        <v>138</v>
      </c>
      <c r="V51" s="205" t="s">
        <v>705</v>
      </c>
      <c r="W51" s="172">
        <v>43956</v>
      </c>
      <c r="X51" s="114" t="s">
        <v>543</v>
      </c>
      <c r="Y51" s="98">
        <v>43957</v>
      </c>
      <c r="Z51" s="99" t="s">
        <v>544</v>
      </c>
      <c r="AA51" s="154">
        <v>28000000</v>
      </c>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row>
    <row r="52" spans="1:160" ht="200.25" customHeight="1" x14ac:dyDescent="0.25">
      <c r="A52" s="39"/>
      <c r="B52" s="43"/>
      <c r="C52" s="69" t="s">
        <v>545</v>
      </c>
      <c r="D52" s="148" t="s">
        <v>546</v>
      </c>
      <c r="E52" s="28" t="s">
        <v>702</v>
      </c>
      <c r="F52" s="28" t="s">
        <v>72</v>
      </c>
      <c r="G52" s="208" t="s">
        <v>73</v>
      </c>
      <c r="H52" s="28" t="s">
        <v>73</v>
      </c>
      <c r="I52" s="120" t="s">
        <v>79</v>
      </c>
      <c r="J52" s="120" t="s">
        <v>547</v>
      </c>
      <c r="K52" s="153">
        <v>23196000</v>
      </c>
      <c r="L52" s="28" t="s">
        <v>548</v>
      </c>
      <c r="M52" s="28" t="s">
        <v>549</v>
      </c>
      <c r="N52" s="28" t="s">
        <v>550</v>
      </c>
      <c r="O52" s="170" t="s">
        <v>696</v>
      </c>
      <c r="P52" s="171" t="s">
        <v>689</v>
      </c>
      <c r="Q52" s="31" t="s">
        <v>691</v>
      </c>
      <c r="R52" s="31" t="s">
        <v>690</v>
      </c>
      <c r="S52" s="196" t="s">
        <v>694</v>
      </c>
      <c r="T52" s="31" t="s">
        <v>692</v>
      </c>
      <c r="U52" s="39"/>
      <c r="V52" s="197" t="s">
        <v>695</v>
      </c>
      <c r="W52" s="188" t="s">
        <v>693</v>
      </c>
      <c r="X52" s="114" t="s">
        <v>703</v>
      </c>
      <c r="Y52" s="98">
        <v>43978</v>
      </c>
      <c r="Z52" s="99" t="s">
        <v>704</v>
      </c>
      <c r="AA52" s="154">
        <v>23196000</v>
      </c>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row>
    <row r="53" spans="1:160" ht="109.5" customHeight="1" x14ac:dyDescent="0.25">
      <c r="A53" s="39"/>
      <c r="B53" s="43"/>
      <c r="C53" s="129" t="s">
        <v>715</v>
      </c>
      <c r="D53" s="158" t="s">
        <v>706</v>
      </c>
      <c r="E53" s="28" t="s">
        <v>717</v>
      </c>
      <c r="F53" s="28" t="s">
        <v>72</v>
      </c>
      <c r="G53" s="208" t="s">
        <v>73</v>
      </c>
      <c r="H53" s="28" t="s">
        <v>73</v>
      </c>
      <c r="I53" s="120" t="s">
        <v>79</v>
      </c>
      <c r="J53" s="174" t="s">
        <v>723</v>
      </c>
      <c r="K53" s="154">
        <v>42000000</v>
      </c>
      <c r="L53" s="28" t="s">
        <v>729</v>
      </c>
      <c r="M53" s="28" t="s">
        <v>514</v>
      </c>
      <c r="N53" s="120" t="s">
        <v>515</v>
      </c>
      <c r="O53" s="171" t="s">
        <v>763</v>
      </c>
      <c r="P53" s="31" t="s">
        <v>764</v>
      </c>
      <c r="Q53" s="171" t="s">
        <v>765</v>
      </c>
      <c r="R53" s="171" t="s">
        <v>650</v>
      </c>
      <c r="S53" s="209" t="s">
        <v>767</v>
      </c>
      <c r="T53" s="171" t="s">
        <v>766</v>
      </c>
      <c r="U53" s="160" t="s">
        <v>138</v>
      </c>
      <c r="V53" s="120" t="s">
        <v>742</v>
      </c>
      <c r="W53" s="39"/>
      <c r="X53" s="114" t="s">
        <v>744</v>
      </c>
      <c r="Y53" s="121" t="s">
        <v>769</v>
      </c>
      <c r="Z53" s="99" t="s">
        <v>745</v>
      </c>
      <c r="AA53" s="154">
        <v>42000000</v>
      </c>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row>
    <row r="54" spans="1:160" ht="93" customHeight="1" x14ac:dyDescent="0.25">
      <c r="A54" s="39"/>
      <c r="B54" s="43"/>
      <c r="C54" s="501" t="s">
        <v>774</v>
      </c>
      <c r="D54" s="500" t="s">
        <v>707</v>
      </c>
      <c r="E54" s="488" t="s">
        <v>718</v>
      </c>
      <c r="F54" s="488" t="s">
        <v>72</v>
      </c>
      <c r="G54" s="488" t="s">
        <v>73</v>
      </c>
      <c r="H54" s="488" t="s">
        <v>73</v>
      </c>
      <c r="I54" s="488" t="s">
        <v>79</v>
      </c>
      <c r="J54" s="489" t="s">
        <v>724</v>
      </c>
      <c r="K54" s="491">
        <v>5500000</v>
      </c>
      <c r="L54" s="492" t="s">
        <v>731</v>
      </c>
      <c r="M54" s="402" t="s">
        <v>756</v>
      </c>
      <c r="N54" s="120" t="s">
        <v>732</v>
      </c>
      <c r="O54" s="493" t="s">
        <v>775</v>
      </c>
      <c r="P54" s="493" t="s">
        <v>776</v>
      </c>
      <c r="Q54" s="493" t="s">
        <v>777</v>
      </c>
      <c r="R54" s="493" t="s">
        <v>778</v>
      </c>
      <c r="S54" s="495" t="s">
        <v>780</v>
      </c>
      <c r="T54" s="496" t="s">
        <v>779</v>
      </c>
      <c r="U54" s="498" t="s">
        <v>138</v>
      </c>
      <c r="V54" s="487" t="s">
        <v>783</v>
      </c>
      <c r="W54" s="220">
        <v>43997</v>
      </c>
      <c r="X54" s="114" t="s">
        <v>746</v>
      </c>
      <c r="Y54" s="121" t="s">
        <v>769</v>
      </c>
      <c r="Z54" s="99" t="s">
        <v>747</v>
      </c>
      <c r="AA54" s="154">
        <v>1500000</v>
      </c>
      <c r="AB54" s="39"/>
      <c r="AC54" s="39"/>
      <c r="AD54" s="39"/>
      <c r="AE54" s="39" t="s">
        <v>781</v>
      </c>
      <c r="AF54" s="39" t="s">
        <v>782</v>
      </c>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row>
    <row r="55" spans="1:160" ht="48.75" customHeight="1" x14ac:dyDescent="0.25">
      <c r="A55" s="39"/>
      <c r="B55" s="43"/>
      <c r="C55" s="502"/>
      <c r="D55" s="500"/>
      <c r="E55" s="488"/>
      <c r="F55" s="488"/>
      <c r="G55" s="488"/>
      <c r="H55" s="488"/>
      <c r="I55" s="488"/>
      <c r="J55" s="490"/>
      <c r="K55" s="491"/>
      <c r="L55" s="492"/>
      <c r="M55" s="402" t="s">
        <v>757</v>
      </c>
      <c r="N55" s="120" t="s">
        <v>733</v>
      </c>
      <c r="O55" s="494"/>
      <c r="P55" s="494"/>
      <c r="Q55" s="494"/>
      <c r="R55" s="494"/>
      <c r="S55" s="494"/>
      <c r="T55" s="497"/>
      <c r="U55" s="499"/>
      <c r="V55" s="487"/>
      <c r="W55" s="220">
        <v>43997</v>
      </c>
      <c r="X55" s="114" t="s">
        <v>748</v>
      </c>
      <c r="Y55" s="121" t="s">
        <v>769</v>
      </c>
      <c r="Z55" s="99" t="s">
        <v>747</v>
      </c>
      <c r="AA55" s="154">
        <v>4000000</v>
      </c>
      <c r="AB55" s="39"/>
      <c r="AC55" s="39"/>
      <c r="AD55" s="39"/>
      <c r="AE55" s="39" t="s">
        <v>781</v>
      </c>
      <c r="AF55" s="39" t="s">
        <v>782</v>
      </c>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row>
    <row r="56" spans="1:160" ht="84.75" customHeight="1" x14ac:dyDescent="0.25">
      <c r="A56" s="39"/>
      <c r="B56" s="43"/>
      <c r="C56" s="374" t="s">
        <v>716</v>
      </c>
      <c r="D56" s="158" t="s">
        <v>708</v>
      </c>
      <c r="E56" s="28" t="s">
        <v>719</v>
      </c>
      <c r="F56" s="28" t="s">
        <v>72</v>
      </c>
      <c r="G56" s="208" t="s">
        <v>73</v>
      </c>
      <c r="H56" s="28" t="s">
        <v>73</v>
      </c>
      <c r="I56" s="120" t="s">
        <v>79</v>
      </c>
      <c r="J56" s="174" t="s">
        <v>699</v>
      </c>
      <c r="K56" s="212">
        <v>15482374</v>
      </c>
      <c r="L56" s="28" t="s">
        <v>734</v>
      </c>
      <c r="M56" s="402" t="s">
        <v>758</v>
      </c>
      <c r="N56" s="120" t="s">
        <v>735</v>
      </c>
      <c r="O56" s="171" t="s">
        <v>784</v>
      </c>
      <c r="P56" s="31" t="s">
        <v>785</v>
      </c>
      <c r="Q56" s="221" t="s">
        <v>787</v>
      </c>
      <c r="R56" s="221" t="s">
        <v>786</v>
      </c>
      <c r="S56" s="222" t="s">
        <v>788</v>
      </c>
      <c r="T56" s="171" t="s">
        <v>789</v>
      </c>
      <c r="U56" s="223" t="s">
        <v>138</v>
      </c>
      <c r="V56"/>
      <c r="W56" s="226">
        <v>44000</v>
      </c>
      <c r="X56" s="114" t="s">
        <v>749</v>
      </c>
      <c r="Y56" s="121" t="s">
        <v>770</v>
      </c>
      <c r="Z56" s="99" t="s">
        <v>750</v>
      </c>
      <c r="AA56" s="154">
        <v>15482374</v>
      </c>
      <c r="AB56" s="39"/>
      <c r="AC56" s="39"/>
      <c r="AD56" s="39"/>
      <c r="AE56" s="39" t="s">
        <v>276</v>
      </c>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row>
    <row r="57" spans="1:160" ht="90" x14ac:dyDescent="0.25">
      <c r="A57" s="39"/>
      <c r="B57" s="43"/>
      <c r="C57" s="204" t="s">
        <v>1228</v>
      </c>
      <c r="D57" s="158" t="s">
        <v>709</v>
      </c>
      <c r="E57" s="28" t="s">
        <v>717</v>
      </c>
      <c r="F57" s="28" t="s">
        <v>72</v>
      </c>
      <c r="G57" s="208" t="s">
        <v>73</v>
      </c>
      <c r="H57" s="28" t="s">
        <v>73</v>
      </c>
      <c r="I57" s="120" t="s">
        <v>79</v>
      </c>
      <c r="J57" s="174" t="s">
        <v>725</v>
      </c>
      <c r="K57" s="213">
        <v>10000000</v>
      </c>
      <c r="L57" s="28" t="s">
        <v>736</v>
      </c>
      <c r="M57" s="196" t="s">
        <v>514</v>
      </c>
      <c r="N57" s="156" t="s">
        <v>730</v>
      </c>
      <c r="O57" s="171" t="s">
        <v>790</v>
      </c>
      <c r="P57" s="31" t="s">
        <v>791</v>
      </c>
      <c r="Q57" s="221" t="s">
        <v>792</v>
      </c>
      <c r="R57" s="221" t="s">
        <v>793</v>
      </c>
      <c r="S57" s="222" t="s">
        <v>795</v>
      </c>
      <c r="T57" s="171" t="s">
        <v>794</v>
      </c>
      <c r="U57" s="223" t="s">
        <v>138</v>
      </c>
      <c r="V57" s="214"/>
      <c r="W57" s="220">
        <v>43999</v>
      </c>
      <c r="X57" s="114" t="s">
        <v>751</v>
      </c>
      <c r="Y57" s="121" t="s">
        <v>771</v>
      </c>
      <c r="Z57" s="99" t="s">
        <v>752</v>
      </c>
      <c r="AA57" s="213">
        <v>10000000</v>
      </c>
      <c r="AB57" s="39"/>
      <c r="AC57" s="39"/>
      <c r="AD57" s="39"/>
      <c r="AE57" s="39" t="s">
        <v>796</v>
      </c>
      <c r="AF57" s="39" t="s">
        <v>797</v>
      </c>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row>
    <row r="58" spans="1:160" ht="107.25" customHeight="1" x14ac:dyDescent="0.25">
      <c r="A58" s="39"/>
      <c r="B58" s="43"/>
      <c r="C58" s="204" t="s">
        <v>1227</v>
      </c>
      <c r="D58" s="158" t="s">
        <v>710</v>
      </c>
      <c r="E58" s="28" t="s">
        <v>717</v>
      </c>
      <c r="F58" s="28" t="s">
        <v>72</v>
      </c>
      <c r="G58" s="208" t="s">
        <v>75</v>
      </c>
      <c r="H58" s="28" t="s">
        <v>75</v>
      </c>
      <c r="I58" s="120" t="s">
        <v>79</v>
      </c>
      <c r="J58" s="174" t="s">
        <v>726</v>
      </c>
      <c r="K58" s="213">
        <v>31800000</v>
      </c>
      <c r="L58" s="28" t="s">
        <v>737</v>
      </c>
      <c r="M58" s="402" t="s">
        <v>759</v>
      </c>
      <c r="N58" s="120" t="s">
        <v>738</v>
      </c>
      <c r="O58" s="171" t="s">
        <v>798</v>
      </c>
      <c r="P58" s="31" t="s">
        <v>799</v>
      </c>
      <c r="Q58" s="221" t="s">
        <v>800</v>
      </c>
      <c r="R58" s="221" t="s">
        <v>801</v>
      </c>
      <c r="S58" s="171" t="s">
        <v>802</v>
      </c>
      <c r="T58" s="171" t="s">
        <v>803</v>
      </c>
      <c r="U58" s="39"/>
      <c r="V58" s="333" t="s">
        <v>1229</v>
      </c>
      <c r="W58" s="39"/>
      <c r="X58" s="218" t="s">
        <v>146</v>
      </c>
      <c r="Y58" s="121"/>
      <c r="Z58" s="99" t="s">
        <v>753</v>
      </c>
      <c r="AA58" s="214"/>
      <c r="AB58" s="39"/>
      <c r="AC58" s="39"/>
      <c r="AD58" s="39"/>
      <c r="AE58" s="39" t="s">
        <v>781</v>
      </c>
      <c r="AF58" s="39" t="s">
        <v>804</v>
      </c>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row>
    <row r="59" spans="1:160" ht="165.75" customHeight="1" x14ac:dyDescent="0.25">
      <c r="A59" s="39"/>
      <c r="B59" s="43"/>
      <c r="C59" s="207">
        <v>43992</v>
      </c>
      <c r="D59" s="158" t="s">
        <v>711</v>
      </c>
      <c r="E59" s="209" t="s">
        <v>720</v>
      </c>
      <c r="F59" s="28" t="s">
        <v>72</v>
      </c>
      <c r="G59" s="208" t="s">
        <v>73</v>
      </c>
      <c r="H59" s="28" t="s">
        <v>73</v>
      </c>
      <c r="I59" s="120" t="s">
        <v>79</v>
      </c>
      <c r="J59" s="174" t="s">
        <v>727</v>
      </c>
      <c r="K59" s="213">
        <v>15000000</v>
      </c>
      <c r="L59" s="28" t="s">
        <v>739</v>
      </c>
      <c r="M59" s="402" t="s">
        <v>760</v>
      </c>
      <c r="N59" s="120" t="s">
        <v>740</v>
      </c>
      <c r="O59" s="170" t="s">
        <v>810</v>
      </c>
      <c r="P59" s="31" t="s">
        <v>811</v>
      </c>
      <c r="Q59" s="221" t="s">
        <v>787</v>
      </c>
      <c r="R59" s="221" t="s">
        <v>812</v>
      </c>
      <c r="S59" s="225" t="s">
        <v>813</v>
      </c>
      <c r="T59" s="171" t="s">
        <v>789</v>
      </c>
      <c r="U59" s="223" t="s">
        <v>138</v>
      </c>
      <c r="V59" s="214"/>
      <c r="W59" s="226">
        <v>44001</v>
      </c>
      <c r="X59" s="217" t="s">
        <v>754</v>
      </c>
      <c r="Y59" s="219" t="s">
        <v>772</v>
      </c>
      <c r="Z59" s="99" t="s">
        <v>755</v>
      </c>
      <c r="AA59" s="213">
        <v>15000000</v>
      </c>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row>
    <row r="60" spans="1:160" ht="87.75" customHeight="1" x14ac:dyDescent="0.25">
      <c r="A60" s="39"/>
      <c r="B60" s="43"/>
      <c r="C60" s="207">
        <v>44007</v>
      </c>
      <c r="D60" s="158" t="s">
        <v>712</v>
      </c>
      <c r="E60" s="209" t="s">
        <v>720</v>
      </c>
      <c r="F60" s="28" t="s">
        <v>72</v>
      </c>
      <c r="G60" s="208" t="s">
        <v>73</v>
      </c>
      <c r="H60" s="28" t="s">
        <v>73</v>
      </c>
      <c r="I60" s="120" t="s">
        <v>79</v>
      </c>
      <c r="J60" s="210" t="s">
        <v>728</v>
      </c>
      <c r="K60" s="212">
        <v>21200000</v>
      </c>
      <c r="L60" s="28" t="s">
        <v>741</v>
      </c>
      <c r="M60" s="196" t="s">
        <v>758</v>
      </c>
      <c r="N60" s="156" t="s">
        <v>735</v>
      </c>
      <c r="O60" s="171" t="s">
        <v>814</v>
      </c>
      <c r="P60" s="31" t="s">
        <v>815</v>
      </c>
      <c r="Q60" s="227" t="s">
        <v>816</v>
      </c>
      <c r="R60" s="227" t="s">
        <v>817</v>
      </c>
      <c r="S60" s="229" t="s">
        <v>819</v>
      </c>
      <c r="T60" s="39"/>
      <c r="U60" s="39"/>
      <c r="V60" s="215" t="s">
        <v>818</v>
      </c>
      <c r="W60" s="39"/>
      <c r="X60" s="339" t="s">
        <v>146</v>
      </c>
      <c r="Y60" s="219"/>
      <c r="Z60" s="230" t="s">
        <v>820</v>
      </c>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row>
    <row r="61" spans="1:160" ht="68.25" customHeight="1" x14ac:dyDescent="0.25">
      <c r="A61" s="39"/>
      <c r="B61" s="43"/>
      <c r="C61" s="207">
        <v>44007</v>
      </c>
      <c r="D61" s="158" t="s">
        <v>713</v>
      </c>
      <c r="E61" s="28" t="s">
        <v>721</v>
      </c>
      <c r="F61" s="28" t="s">
        <v>72</v>
      </c>
      <c r="G61" s="208" t="s">
        <v>75</v>
      </c>
      <c r="H61" s="28" t="s">
        <v>75</v>
      </c>
      <c r="I61" s="120" t="s">
        <v>79</v>
      </c>
      <c r="J61" s="174" t="s">
        <v>726</v>
      </c>
      <c r="K61" s="213">
        <v>31800000</v>
      </c>
      <c r="L61" s="28" t="s">
        <v>737</v>
      </c>
      <c r="M61" s="402" t="s">
        <v>759</v>
      </c>
      <c r="N61" s="120" t="s">
        <v>738</v>
      </c>
      <c r="O61" s="171" t="s">
        <v>805</v>
      </c>
      <c r="P61" s="31" t="s">
        <v>806</v>
      </c>
      <c r="Q61" s="221" t="s">
        <v>807</v>
      </c>
      <c r="R61" s="221" t="s">
        <v>808</v>
      </c>
      <c r="S61" s="171" t="s">
        <v>802</v>
      </c>
      <c r="T61" s="171" t="s">
        <v>809</v>
      </c>
      <c r="U61" s="223" t="s">
        <v>138</v>
      </c>
      <c r="V61" s="214"/>
      <c r="W61" s="226">
        <v>44012</v>
      </c>
      <c r="X61" s="217" t="s">
        <v>761</v>
      </c>
      <c r="Y61" s="219" t="s">
        <v>773</v>
      </c>
      <c r="Z61" s="224" t="s">
        <v>762</v>
      </c>
      <c r="AA61" s="213">
        <v>18874950</v>
      </c>
      <c r="AB61" s="39"/>
      <c r="AC61" s="39"/>
      <c r="AD61" s="39"/>
      <c r="AE61" s="39" t="s">
        <v>276</v>
      </c>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row>
    <row r="62" spans="1:160" ht="155.25" customHeight="1" x14ac:dyDescent="0.25">
      <c r="A62" s="321" t="s">
        <v>1117</v>
      </c>
      <c r="B62" s="43"/>
      <c r="C62" s="321" t="s">
        <v>1117</v>
      </c>
      <c r="D62" s="158" t="s">
        <v>714</v>
      </c>
      <c r="E62" s="209" t="s">
        <v>722</v>
      </c>
      <c r="F62" s="28" t="s">
        <v>72</v>
      </c>
      <c r="G62" s="28" t="s">
        <v>74</v>
      </c>
      <c r="H62" s="28" t="s">
        <v>76</v>
      </c>
      <c r="I62" s="120" t="s">
        <v>79</v>
      </c>
      <c r="J62" s="211" t="s">
        <v>87</v>
      </c>
      <c r="K62" s="307">
        <v>605000000</v>
      </c>
      <c r="L62" s="308" t="s">
        <v>1116</v>
      </c>
      <c r="M62" s="232" t="s">
        <v>159</v>
      </c>
      <c r="N62" s="120" t="s">
        <v>131</v>
      </c>
      <c r="O62" s="171" t="s">
        <v>1119</v>
      </c>
      <c r="P62" s="31" t="s">
        <v>1120</v>
      </c>
      <c r="Q62" s="227" t="s">
        <v>1177</v>
      </c>
      <c r="R62" s="173" t="s">
        <v>1121</v>
      </c>
      <c r="S62" s="318" t="s">
        <v>1122</v>
      </c>
      <c r="T62" s="171" t="s">
        <v>1123</v>
      </c>
      <c r="U62" s="223" t="s">
        <v>138</v>
      </c>
      <c r="V62" s="216" t="s">
        <v>743</v>
      </c>
      <c r="W62" s="181">
        <v>44068</v>
      </c>
      <c r="X62" s="322" t="s">
        <v>1118</v>
      </c>
      <c r="Y62" s="320">
        <v>44068</v>
      </c>
      <c r="Z62" s="317" t="s">
        <v>152</v>
      </c>
      <c r="AA62" s="307">
        <v>605000000</v>
      </c>
      <c r="AB62" s="232"/>
      <c r="AC62" s="39"/>
      <c r="AD62" s="39"/>
      <c r="AE62" s="39" t="s">
        <v>276</v>
      </c>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row>
    <row r="63" spans="1:160" ht="105.75" customHeight="1" x14ac:dyDescent="0.25">
      <c r="A63" s="39"/>
      <c r="B63" s="43"/>
      <c r="C63" s="206">
        <v>44048</v>
      </c>
      <c r="D63" s="324" t="s">
        <v>1124</v>
      </c>
      <c r="E63" s="308" t="s">
        <v>1125</v>
      </c>
      <c r="F63" s="232" t="s">
        <v>72</v>
      </c>
      <c r="G63" s="236" t="s">
        <v>73</v>
      </c>
      <c r="H63" s="232" t="s">
        <v>73</v>
      </c>
      <c r="I63" s="120" t="s">
        <v>79</v>
      </c>
      <c r="J63" s="325" t="s">
        <v>728</v>
      </c>
      <c r="K63" s="327">
        <v>21200000</v>
      </c>
      <c r="L63" s="232" t="s">
        <v>741</v>
      </c>
      <c r="M63" s="431" t="s">
        <v>758</v>
      </c>
      <c r="N63" s="235" t="s">
        <v>735</v>
      </c>
      <c r="O63" s="170" t="s">
        <v>1175</v>
      </c>
      <c r="P63" s="31" t="s">
        <v>1176</v>
      </c>
      <c r="Q63" s="31" t="s">
        <v>1176</v>
      </c>
      <c r="R63" s="173" t="s">
        <v>1178</v>
      </c>
      <c r="S63" s="318" t="s">
        <v>1179</v>
      </c>
      <c r="T63" s="171" t="s">
        <v>1180</v>
      </c>
      <c r="U63" s="223" t="s">
        <v>138</v>
      </c>
      <c r="V63" s="39"/>
      <c r="W63" s="172">
        <v>44064</v>
      </c>
      <c r="X63" s="322" t="s">
        <v>1152</v>
      </c>
      <c r="Y63" s="336" t="s">
        <v>1163</v>
      </c>
      <c r="Z63" s="335" t="s">
        <v>1153</v>
      </c>
      <c r="AA63" s="327">
        <v>21200000</v>
      </c>
      <c r="AB63" s="39"/>
      <c r="AC63" s="39"/>
      <c r="AD63" s="39"/>
      <c r="AE63" s="39" t="s">
        <v>1181</v>
      </c>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row>
    <row r="64" spans="1:160" ht="124.5" customHeight="1" x14ac:dyDescent="0.25">
      <c r="A64" s="39"/>
      <c r="B64" s="43"/>
      <c r="C64" s="317" t="s">
        <v>1170</v>
      </c>
      <c r="D64" s="324" t="s">
        <v>1127</v>
      </c>
      <c r="E64" s="232" t="s">
        <v>1132</v>
      </c>
      <c r="F64" s="232" t="s">
        <v>72</v>
      </c>
      <c r="G64" s="232" t="s">
        <v>74</v>
      </c>
      <c r="H64" s="232" t="s">
        <v>76</v>
      </c>
      <c r="I64" s="120" t="s">
        <v>79</v>
      </c>
      <c r="J64" s="133" t="s">
        <v>1136</v>
      </c>
      <c r="K64" s="328">
        <v>315000000</v>
      </c>
      <c r="L64" s="317" t="s">
        <v>1140</v>
      </c>
      <c r="M64" s="431" t="s">
        <v>234</v>
      </c>
      <c r="N64" s="236" t="s">
        <v>1141</v>
      </c>
      <c r="O64" s="170" t="s">
        <v>1182</v>
      </c>
      <c r="P64" s="31" t="s">
        <v>1183</v>
      </c>
      <c r="Q64" s="171" t="s">
        <v>1184</v>
      </c>
      <c r="R64" s="171" t="s">
        <v>1185</v>
      </c>
      <c r="S64" s="73" t="s">
        <v>1186</v>
      </c>
      <c r="T64" s="171" t="s">
        <v>1187</v>
      </c>
      <c r="U64" s="223" t="s">
        <v>138</v>
      </c>
      <c r="V64" s="39"/>
      <c r="W64" s="340" t="s">
        <v>1188</v>
      </c>
      <c r="X64" s="322" t="s">
        <v>1154</v>
      </c>
      <c r="Y64" s="336" t="s">
        <v>1164</v>
      </c>
      <c r="Z64" s="99" t="s">
        <v>150</v>
      </c>
      <c r="AA64" s="328">
        <v>315000000</v>
      </c>
      <c r="AB64" s="39"/>
      <c r="AC64" s="39"/>
      <c r="AD64" s="39" t="s">
        <v>768</v>
      </c>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row>
    <row r="65" spans="1:160" ht="166.5" customHeight="1" x14ac:dyDescent="0.25">
      <c r="A65" s="39"/>
      <c r="B65" s="43"/>
      <c r="C65" s="317" t="s">
        <v>1171</v>
      </c>
      <c r="D65" s="324" t="s">
        <v>1172</v>
      </c>
      <c r="E65" s="308" t="s">
        <v>1133</v>
      </c>
      <c r="F65" s="232" t="s">
        <v>72</v>
      </c>
      <c r="G65" s="232" t="s">
        <v>74</v>
      </c>
      <c r="H65" s="232" t="s">
        <v>76</v>
      </c>
      <c r="I65" s="120" t="s">
        <v>79</v>
      </c>
      <c r="J65" s="133" t="s">
        <v>1137</v>
      </c>
      <c r="K65" s="329">
        <v>500000000</v>
      </c>
      <c r="L65" s="330" t="s">
        <v>1142</v>
      </c>
      <c r="M65" s="432"/>
      <c r="N65"/>
      <c r="O65" s="171" t="s">
        <v>1189</v>
      </c>
      <c r="P65" s="342" t="s">
        <v>1190</v>
      </c>
      <c r="Q65" s="171" t="s">
        <v>1191</v>
      </c>
      <c r="R65" s="173" t="s">
        <v>1192</v>
      </c>
      <c r="S65" s="318" t="s">
        <v>1194</v>
      </c>
      <c r="T65" s="171" t="s">
        <v>1193</v>
      </c>
      <c r="U65" s="323" t="s">
        <v>138</v>
      </c>
      <c r="V65" s="205" t="s">
        <v>1195</v>
      </c>
      <c r="W65" s="181">
        <v>44095</v>
      </c>
      <c r="X65" s="322" t="s">
        <v>1155</v>
      </c>
      <c r="Y65" s="336" t="s">
        <v>1165</v>
      </c>
      <c r="Z65" s="99" t="s">
        <v>156</v>
      </c>
      <c r="AA65" s="329">
        <v>500000000</v>
      </c>
      <c r="AB65" s="39"/>
      <c r="AC65" s="39"/>
      <c r="AD65" s="39" t="s">
        <v>768</v>
      </c>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row>
    <row r="66" spans="1:160" ht="93.75" customHeight="1" x14ac:dyDescent="0.25">
      <c r="A66" s="39"/>
      <c r="B66" s="43"/>
      <c r="C66" s="320" t="s">
        <v>1126</v>
      </c>
      <c r="D66" s="324" t="s">
        <v>1128</v>
      </c>
      <c r="E66" s="232" t="s">
        <v>1134</v>
      </c>
      <c r="F66" s="232" t="s">
        <v>72</v>
      </c>
      <c r="G66" s="236" t="s">
        <v>73</v>
      </c>
      <c r="H66" s="232" t="s">
        <v>73</v>
      </c>
      <c r="I66" s="120" t="s">
        <v>79</v>
      </c>
      <c r="J66" s="210" t="s">
        <v>469</v>
      </c>
      <c r="K66" s="328">
        <v>5000000</v>
      </c>
      <c r="L66" s="318" t="s">
        <v>1143</v>
      </c>
      <c r="M66" s="433" t="s">
        <v>1150</v>
      </c>
      <c r="N66" s="331" t="s">
        <v>1144</v>
      </c>
      <c r="O66" s="170" t="s">
        <v>1196</v>
      </c>
      <c r="P66" s="342" t="s">
        <v>1197</v>
      </c>
      <c r="Q66" s="342" t="s">
        <v>1199</v>
      </c>
      <c r="R66" s="342" t="s">
        <v>1198</v>
      </c>
      <c r="S66" s="318" t="s">
        <v>1200</v>
      </c>
      <c r="T66" s="342" t="s">
        <v>1201</v>
      </c>
      <c r="U66" s="323" t="s">
        <v>138</v>
      </c>
      <c r="V66" s="182" t="s">
        <v>623</v>
      </c>
      <c r="W66" s="181">
        <v>44075</v>
      </c>
      <c r="X66" s="322" t="s">
        <v>1156</v>
      </c>
      <c r="Y66" s="336" t="s">
        <v>1166</v>
      </c>
      <c r="Z66" s="99" t="s">
        <v>1157</v>
      </c>
      <c r="AA66" s="328">
        <v>5000000</v>
      </c>
      <c r="AB66" s="39"/>
      <c r="AC66" s="39"/>
      <c r="AD66" s="39" t="s">
        <v>768</v>
      </c>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row>
    <row r="67" spans="1:160" ht="124.5" customHeight="1" x14ac:dyDescent="0.25">
      <c r="A67" s="39"/>
      <c r="B67" s="43"/>
      <c r="C67" s="206">
        <v>44085</v>
      </c>
      <c r="D67" s="319" t="s">
        <v>1129</v>
      </c>
      <c r="E67" s="232" t="s">
        <v>1132</v>
      </c>
      <c r="F67" s="232" t="s">
        <v>72</v>
      </c>
      <c r="G67" s="232" t="s">
        <v>74</v>
      </c>
      <c r="H67" s="232" t="s">
        <v>76</v>
      </c>
      <c r="I67" s="120" t="s">
        <v>79</v>
      </c>
      <c r="J67" s="133" t="s">
        <v>1138</v>
      </c>
      <c r="K67" s="332">
        <v>900000000</v>
      </c>
      <c r="L67" s="318" t="s">
        <v>1145</v>
      </c>
      <c r="M67" s="434" t="s">
        <v>238</v>
      </c>
      <c r="N67" s="333" t="s">
        <v>1146</v>
      </c>
      <c r="O67" s="171" t="s">
        <v>1220</v>
      </c>
      <c r="P67" s="340" t="s">
        <v>1219</v>
      </c>
      <c r="Q67" s="171" t="s">
        <v>1222</v>
      </c>
      <c r="R67" s="171" t="s">
        <v>1221</v>
      </c>
      <c r="S67" s="318" t="s">
        <v>1223</v>
      </c>
      <c r="T67" s="342" t="s">
        <v>1224</v>
      </c>
      <c r="U67" s="323" t="s">
        <v>138</v>
      </c>
      <c r="V67" s="205" t="s">
        <v>1230</v>
      </c>
      <c r="W67" s="172">
        <v>44112</v>
      </c>
      <c r="X67" s="322" t="s">
        <v>1158</v>
      </c>
      <c r="Y67" s="336" t="s">
        <v>1167</v>
      </c>
      <c r="Z67" s="99" t="s">
        <v>373</v>
      </c>
      <c r="AA67" s="328">
        <v>900000000</v>
      </c>
      <c r="AB67" s="39"/>
      <c r="AC67" s="39"/>
      <c r="AD67" s="39" t="s">
        <v>1225</v>
      </c>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row>
    <row r="68" spans="1:160" ht="148.5" customHeight="1" x14ac:dyDescent="0.25">
      <c r="A68" s="39"/>
      <c r="B68" s="43"/>
      <c r="C68" s="320" t="s">
        <v>1173</v>
      </c>
      <c r="D68" s="319" t="s">
        <v>1130</v>
      </c>
      <c r="E68" s="308" t="s">
        <v>1133</v>
      </c>
      <c r="F68" s="232" t="s">
        <v>72</v>
      </c>
      <c r="G68" s="232" t="s">
        <v>74</v>
      </c>
      <c r="H68" s="232" t="s">
        <v>76</v>
      </c>
      <c r="I68" s="120" t="s">
        <v>79</v>
      </c>
      <c r="J68" s="133" t="s">
        <v>1139</v>
      </c>
      <c r="K68" s="337">
        <v>150000000</v>
      </c>
      <c r="L68" s="317" t="s">
        <v>1147</v>
      </c>
      <c r="M68" s="434" t="s">
        <v>234</v>
      </c>
      <c r="N68" s="333" t="s">
        <v>1141</v>
      </c>
      <c r="O68" s="171" t="s">
        <v>1278</v>
      </c>
      <c r="P68" s="340" t="s">
        <v>1279</v>
      </c>
      <c r="Q68" s="171" t="s">
        <v>1280</v>
      </c>
      <c r="R68" s="171" t="s">
        <v>1281</v>
      </c>
      <c r="S68" s="413" t="s">
        <v>1282</v>
      </c>
      <c r="T68" s="342" t="s">
        <v>1283</v>
      </c>
      <c r="U68" s="323" t="s">
        <v>138</v>
      </c>
      <c r="V68" s="205"/>
      <c r="W68" s="414">
        <v>44123</v>
      </c>
      <c r="X68" s="322" t="s">
        <v>1159</v>
      </c>
      <c r="Y68" s="336" t="s">
        <v>1168</v>
      </c>
      <c r="Z68" s="99" t="s">
        <v>1160</v>
      </c>
      <c r="AA68" s="146">
        <v>150000000</v>
      </c>
      <c r="AB68" s="39"/>
      <c r="AC68" s="39"/>
      <c r="AD68" s="39" t="s">
        <v>1225</v>
      </c>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row>
    <row r="69" spans="1:160" ht="91.5" customHeight="1" x14ac:dyDescent="0.25">
      <c r="A69" s="39"/>
      <c r="B69" s="43"/>
      <c r="C69" s="317" t="s">
        <v>1174</v>
      </c>
      <c r="D69" s="319" t="s">
        <v>1131</v>
      </c>
      <c r="E69" s="232" t="s">
        <v>1135</v>
      </c>
      <c r="F69" s="232" t="s">
        <v>72</v>
      </c>
      <c r="G69" s="236" t="s">
        <v>73</v>
      </c>
      <c r="H69" s="232" t="s">
        <v>73</v>
      </c>
      <c r="I69" s="120" t="s">
        <v>79</v>
      </c>
      <c r="J69" s="326" t="s">
        <v>294</v>
      </c>
      <c r="K69" s="334">
        <v>35987504</v>
      </c>
      <c r="L69" s="232" t="s">
        <v>1148</v>
      </c>
      <c r="M69" s="431" t="s">
        <v>1151</v>
      </c>
      <c r="N69" s="338" t="s">
        <v>1149</v>
      </c>
      <c r="O69" s="171" t="s">
        <v>1284</v>
      </c>
      <c r="P69" s="31" t="s">
        <v>1285</v>
      </c>
      <c r="Q69" s="31" t="s">
        <v>1286</v>
      </c>
      <c r="R69" s="31" t="s">
        <v>1287</v>
      </c>
      <c r="S69" s="403" t="s">
        <v>1288</v>
      </c>
      <c r="T69" s="31" t="s">
        <v>1289</v>
      </c>
      <c r="U69" s="323" t="s">
        <v>138</v>
      </c>
      <c r="V69" s="182" t="s">
        <v>623</v>
      </c>
      <c r="W69" s="414">
        <v>44119</v>
      </c>
      <c r="X69" s="322" t="s">
        <v>1161</v>
      </c>
      <c r="Y69" s="336" t="s">
        <v>1169</v>
      </c>
      <c r="Z69" s="99" t="s">
        <v>1162</v>
      </c>
      <c r="AA69" s="334">
        <v>35987504</v>
      </c>
      <c r="AB69" s="39"/>
      <c r="AC69" s="39"/>
      <c r="AD69" s="39" t="s">
        <v>1225</v>
      </c>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row>
    <row r="70" spans="1:160" ht="133.5" customHeight="1" x14ac:dyDescent="0.25">
      <c r="A70" s="39"/>
      <c r="B70" s="43"/>
      <c r="C70" s="206">
        <v>44131</v>
      </c>
      <c r="D70" s="404" t="s">
        <v>1260</v>
      </c>
      <c r="E70" s="232" t="s">
        <v>1265</v>
      </c>
      <c r="F70" s="232" t="s">
        <v>72</v>
      </c>
      <c r="G70" s="232" t="s">
        <v>74</v>
      </c>
      <c r="H70" s="232" t="s">
        <v>76</v>
      </c>
      <c r="I70" s="236" t="s">
        <v>79</v>
      </c>
      <c r="J70" s="139" t="s">
        <v>99</v>
      </c>
      <c r="K70" s="334">
        <v>300000000</v>
      </c>
      <c r="L70" s="403" t="s">
        <v>1269</v>
      </c>
      <c r="M70" s="435" t="s">
        <v>1274</v>
      </c>
      <c r="N70" s="215" t="s">
        <v>1275</v>
      </c>
      <c r="O70" s="171" t="s">
        <v>1291</v>
      </c>
      <c r="P70" s="31" t="s">
        <v>1292</v>
      </c>
      <c r="Q70" s="171" t="s">
        <v>1294</v>
      </c>
      <c r="R70" s="171" t="s">
        <v>1293</v>
      </c>
      <c r="S70" s="403" t="s">
        <v>1290</v>
      </c>
      <c r="T70" s="171" t="s">
        <v>1295</v>
      </c>
      <c r="U70" s="323" t="s">
        <v>138</v>
      </c>
      <c r="V70" s="182" t="s">
        <v>623</v>
      </c>
      <c r="W70" s="414">
        <v>44162</v>
      </c>
      <c r="X70" s="322" t="s">
        <v>1254</v>
      </c>
      <c r="Y70" s="98">
        <v>44162</v>
      </c>
      <c r="Z70" s="99" t="s">
        <v>373</v>
      </c>
      <c r="AA70" s="334">
        <v>300000000</v>
      </c>
      <c r="AB70" s="39"/>
      <c r="AC70" s="39"/>
      <c r="AD70" s="39" t="s">
        <v>781</v>
      </c>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row>
    <row r="71" spans="1:160" ht="123.75" customHeight="1" x14ac:dyDescent="0.25">
      <c r="A71" s="39"/>
      <c r="B71" s="43"/>
      <c r="C71" s="206">
        <v>44152</v>
      </c>
      <c r="D71" s="404" t="s">
        <v>1261</v>
      </c>
      <c r="E71" s="232" t="s">
        <v>1266</v>
      </c>
      <c r="F71" s="232" t="s">
        <v>72</v>
      </c>
      <c r="G71" s="232" t="s">
        <v>74</v>
      </c>
      <c r="H71" s="232" t="s">
        <v>76</v>
      </c>
      <c r="I71" s="236" t="s">
        <v>79</v>
      </c>
      <c r="J71" s="210" t="s">
        <v>1136</v>
      </c>
      <c r="K71" s="334">
        <v>300000000</v>
      </c>
      <c r="L71" s="403" t="s">
        <v>1270</v>
      </c>
      <c r="M71" s="436" t="s">
        <v>1276</v>
      </c>
      <c r="N71" s="411" t="s">
        <v>1277</v>
      </c>
      <c r="O71" s="171" t="s">
        <v>1297</v>
      </c>
      <c r="P71" s="31" t="s">
        <v>1298</v>
      </c>
      <c r="Q71" s="171" t="s">
        <v>1299</v>
      </c>
      <c r="R71" s="171" t="s">
        <v>1300</v>
      </c>
      <c r="S71" s="403" t="s">
        <v>1296</v>
      </c>
      <c r="T71" s="171" t="s">
        <v>1301</v>
      </c>
      <c r="U71" s="323" t="s">
        <v>138</v>
      </c>
      <c r="V71" s="182" t="s">
        <v>623</v>
      </c>
      <c r="W71" s="414">
        <v>44186</v>
      </c>
      <c r="X71" s="322" t="s">
        <v>1255</v>
      </c>
      <c r="Y71" s="410">
        <v>44186</v>
      </c>
      <c r="Z71" s="407" t="s">
        <v>150</v>
      </c>
      <c r="AA71" s="334">
        <v>300000000</v>
      </c>
      <c r="AB71" s="39"/>
      <c r="AC71" s="39"/>
      <c r="AD71" s="39" t="s">
        <v>1225</v>
      </c>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row>
    <row r="72" spans="1:160" ht="100.5" customHeight="1" x14ac:dyDescent="0.25">
      <c r="A72" s="39"/>
      <c r="B72" s="43"/>
      <c r="C72" s="206">
        <v>44162</v>
      </c>
      <c r="D72" s="404" t="s">
        <v>1262</v>
      </c>
      <c r="E72" s="232" t="s">
        <v>1266</v>
      </c>
      <c r="F72" s="232" t="s">
        <v>72</v>
      </c>
      <c r="G72" s="232" t="s">
        <v>74</v>
      </c>
      <c r="H72" s="232" t="s">
        <v>76</v>
      </c>
      <c r="I72" s="236" t="s">
        <v>79</v>
      </c>
      <c r="J72" s="210" t="s">
        <v>1267</v>
      </c>
      <c r="K72" s="334">
        <v>215000000</v>
      </c>
      <c r="L72" s="402" t="s">
        <v>1271</v>
      </c>
      <c r="M72" s="437" t="s">
        <v>159</v>
      </c>
      <c r="N72" s="412" t="s">
        <v>232</v>
      </c>
      <c r="O72" s="171" t="s">
        <v>1302</v>
      </c>
      <c r="P72" s="31" t="s">
        <v>1303</v>
      </c>
      <c r="Q72" s="171" t="s">
        <v>1304</v>
      </c>
      <c r="R72" s="171" t="s">
        <v>1305</v>
      </c>
      <c r="S72" s="403" t="s">
        <v>1307</v>
      </c>
      <c r="T72" s="171" t="s">
        <v>1306</v>
      </c>
      <c r="U72" s="323" t="s">
        <v>138</v>
      </c>
      <c r="V72" s="182" t="s">
        <v>623</v>
      </c>
      <c r="W72" s="172">
        <v>44188</v>
      </c>
      <c r="X72" s="322" t="s">
        <v>1256</v>
      </c>
      <c r="Y72" s="98">
        <v>44193</v>
      </c>
      <c r="Z72" s="99" t="s">
        <v>1257</v>
      </c>
      <c r="AA72" s="334">
        <v>215000000</v>
      </c>
      <c r="AB72" s="39"/>
      <c r="AC72" s="39"/>
      <c r="AD72" s="39" t="s">
        <v>276</v>
      </c>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row>
    <row r="73" spans="1:160" ht="74.25" customHeight="1" x14ac:dyDescent="0.25">
      <c r="A73" s="39"/>
      <c r="B73" s="43"/>
      <c r="C73"/>
      <c r="D73" s="404" t="s">
        <v>1263</v>
      </c>
      <c r="E73" s="232" t="s">
        <v>1265</v>
      </c>
      <c r="F73" s="232" t="s">
        <v>72</v>
      </c>
      <c r="G73" s="236" t="s">
        <v>73</v>
      </c>
      <c r="H73" s="232" t="s">
        <v>73</v>
      </c>
      <c r="I73" s="236" t="s">
        <v>79</v>
      </c>
      <c r="J73" s="156" t="s">
        <v>1268</v>
      </c>
      <c r="K73" s="334">
        <v>12000000</v>
      </c>
      <c r="L73" s="402" t="s">
        <v>1272</v>
      </c>
      <c r="M73" s="437" t="s">
        <v>236</v>
      </c>
      <c r="N73" s="412" t="s">
        <v>170</v>
      </c>
      <c r="O73" s="43"/>
      <c r="P73" s="31"/>
      <c r="Q73" s="39"/>
      <c r="R73" s="42"/>
      <c r="S73" s="39"/>
      <c r="T73" s="39"/>
      <c r="U73" s="39"/>
      <c r="V73" s="430" t="s">
        <v>139</v>
      </c>
      <c r="W73" s="39"/>
      <c r="X73" s="408" t="s">
        <v>146</v>
      </c>
      <c r="Y73" s="409"/>
      <c r="Z73" s="409" t="s">
        <v>1258</v>
      </c>
      <c r="AA73"/>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row>
    <row r="74" spans="1:160" ht="70.5" customHeight="1" x14ac:dyDescent="0.25">
      <c r="A74" s="39"/>
      <c r="B74" s="43"/>
      <c r="C74" s="206">
        <v>44175</v>
      </c>
      <c r="D74" s="404" t="s">
        <v>1264</v>
      </c>
      <c r="E74" s="232" t="s">
        <v>1265</v>
      </c>
      <c r="F74" s="232" t="s">
        <v>72</v>
      </c>
      <c r="G74" s="236" t="s">
        <v>73</v>
      </c>
      <c r="H74" s="232" t="s">
        <v>73</v>
      </c>
      <c r="I74" s="236" t="s">
        <v>79</v>
      </c>
      <c r="J74" s="156" t="s">
        <v>1268</v>
      </c>
      <c r="K74" s="334">
        <v>12000000</v>
      </c>
      <c r="L74" s="402" t="s">
        <v>1272</v>
      </c>
      <c r="M74" s="437" t="s">
        <v>236</v>
      </c>
      <c r="N74" s="412" t="s">
        <v>170</v>
      </c>
      <c r="O74" s="171" t="s">
        <v>1308</v>
      </c>
      <c r="P74" s="31" t="s">
        <v>1301</v>
      </c>
      <c r="Q74" s="171" t="s">
        <v>1309</v>
      </c>
      <c r="R74" s="171" t="s">
        <v>1310</v>
      </c>
      <c r="S74" s="415" t="s">
        <v>1311</v>
      </c>
      <c r="T74" s="171" t="s">
        <v>1312</v>
      </c>
      <c r="U74" s="323" t="s">
        <v>138</v>
      </c>
      <c r="V74" s="182" t="s">
        <v>623</v>
      </c>
      <c r="W74" s="414">
        <v>44186</v>
      </c>
      <c r="X74" s="322" t="s">
        <v>1259</v>
      </c>
      <c r="Y74" s="98">
        <v>44186</v>
      </c>
      <c r="Z74" s="99" t="s">
        <v>421</v>
      </c>
      <c r="AA74" s="334">
        <v>12000000</v>
      </c>
      <c r="AB74" s="39"/>
      <c r="AC74" s="39"/>
      <c r="AD74" s="39" t="s">
        <v>781</v>
      </c>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row>
    <row r="75" spans="1:160" ht="49.5" customHeight="1" x14ac:dyDescent="0.25">
      <c r="A75" s="39"/>
      <c r="B75" s="43"/>
      <c r="C75" s="206">
        <v>44195</v>
      </c>
      <c r="D75" s="404" t="s">
        <v>1316</v>
      </c>
      <c r="E75" s="232" t="s">
        <v>1266</v>
      </c>
      <c r="F75" s="232" t="s">
        <v>72</v>
      </c>
      <c r="G75" s="232" t="s">
        <v>74</v>
      </c>
      <c r="H75" s="232" t="s">
        <v>76</v>
      </c>
      <c r="I75" s="236" t="s">
        <v>79</v>
      </c>
      <c r="J75" s="133" t="s">
        <v>1137</v>
      </c>
      <c r="K75" s="334">
        <v>300000000</v>
      </c>
      <c r="L75" s="402" t="s">
        <v>1273</v>
      </c>
      <c r="M75" s="438"/>
      <c r="N75" s="40"/>
      <c r="O75" s="43"/>
      <c r="P75" s="31" t="s">
        <v>1317</v>
      </c>
      <c r="Q75" s="39"/>
      <c r="R75" s="42"/>
      <c r="S75" s="39"/>
      <c r="T75" s="39"/>
      <c r="U75" s="39"/>
      <c r="V75" s="182" t="s">
        <v>623</v>
      </c>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row>
    <row r="76" spans="1:160" x14ac:dyDescent="0.25">
      <c r="A76" s="39"/>
      <c r="B76" s="43"/>
      <c r="C76" s="39"/>
      <c r="D76" s="39"/>
      <c r="E76" s="39"/>
      <c r="F76" s="39"/>
      <c r="G76" s="44"/>
      <c r="H76" s="39"/>
      <c r="I76" s="39"/>
      <c r="J76" s="39"/>
      <c r="K76" s="41"/>
      <c r="L76" s="39"/>
      <c r="M76" s="439"/>
      <c r="N76" s="40"/>
      <c r="O76" s="43"/>
      <c r="P76" s="41"/>
      <c r="Q76" s="39"/>
      <c r="R76" s="42"/>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row>
    <row r="77" spans="1:160" x14ac:dyDescent="0.25">
      <c r="A77" s="39"/>
      <c r="B77" s="43"/>
      <c r="C77" s="39"/>
      <c r="D77" s="39"/>
      <c r="E77" s="39"/>
      <c r="F77" s="39"/>
      <c r="G77" s="44"/>
      <c r="H77" s="39"/>
      <c r="I77" s="39"/>
      <c r="J77" s="39"/>
      <c r="K77" s="41"/>
      <c r="L77" s="39"/>
      <c r="M77" s="439"/>
      <c r="N77" s="40"/>
      <c r="O77" s="43"/>
      <c r="P77" s="41"/>
      <c r="Q77" s="39"/>
      <c r="R77" s="42"/>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row>
    <row r="78" spans="1:160" x14ac:dyDescent="0.25">
      <c r="A78" s="39"/>
      <c r="B78" s="43"/>
      <c r="C78" s="39"/>
      <c r="D78" s="39"/>
      <c r="E78" s="39"/>
      <c r="F78" s="39"/>
      <c r="G78" s="44"/>
      <c r="H78" s="39"/>
      <c r="I78" s="39"/>
      <c r="J78" s="39"/>
      <c r="K78" s="41"/>
      <c r="L78" s="39"/>
      <c r="M78" s="439"/>
      <c r="N78" s="40"/>
      <c r="O78" s="43"/>
      <c r="P78" s="41"/>
      <c r="Q78" s="39"/>
      <c r="R78" s="42"/>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row>
    <row r="79" spans="1:160" x14ac:dyDescent="0.25">
      <c r="A79" s="39"/>
      <c r="B79" s="43"/>
      <c r="C79" s="39"/>
      <c r="D79" s="39"/>
      <c r="E79" s="39"/>
      <c r="F79" s="39"/>
      <c r="G79" s="44"/>
      <c r="H79" s="39"/>
      <c r="I79" s="39"/>
      <c r="J79" s="39"/>
      <c r="K79" s="41"/>
      <c r="L79" s="39"/>
      <c r="M79" s="439"/>
      <c r="N79" s="40"/>
      <c r="O79" s="43"/>
      <c r="P79" s="41"/>
      <c r="Q79" s="39"/>
      <c r="R79" s="42"/>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row>
    <row r="80" spans="1:160" x14ac:dyDescent="0.25">
      <c r="A80" s="39"/>
      <c r="B80" s="43"/>
      <c r="C80" s="39"/>
      <c r="D80" s="39"/>
      <c r="E80" s="39"/>
      <c r="F80" s="39"/>
      <c r="G80" s="44"/>
      <c r="H80" s="39"/>
      <c r="I80" s="39"/>
      <c r="J80" s="39"/>
      <c r="K80" s="41"/>
      <c r="L80" s="39"/>
      <c r="M80" s="439"/>
      <c r="N80" s="40"/>
      <c r="O80" s="43"/>
      <c r="P80" s="41"/>
      <c r="Q80" s="39"/>
      <c r="R80" s="42"/>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row>
    <row r="81" spans="1:160" x14ac:dyDescent="0.25">
      <c r="A81" s="39"/>
      <c r="B81" s="43"/>
      <c r="C81" s="39"/>
      <c r="D81" s="39"/>
      <c r="E81" s="39"/>
      <c r="F81" s="39"/>
      <c r="G81" s="44"/>
      <c r="H81" s="39"/>
      <c r="I81" s="39"/>
      <c r="J81" s="39"/>
      <c r="K81" s="41"/>
      <c r="L81" s="39"/>
      <c r="M81" s="439"/>
      <c r="N81" s="40"/>
      <c r="O81" s="43"/>
      <c r="P81" s="41"/>
      <c r="Q81" s="39"/>
      <c r="R81" s="42"/>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row>
    <row r="82" spans="1:160" x14ac:dyDescent="0.25">
      <c r="A82" s="39"/>
      <c r="B82" s="43"/>
      <c r="C82" s="39"/>
      <c r="D82" s="39"/>
      <c r="E82" s="39"/>
      <c r="F82" s="39"/>
      <c r="G82" s="44"/>
      <c r="H82" s="39"/>
      <c r="I82" s="39"/>
      <c r="J82" s="39"/>
      <c r="K82" s="41"/>
      <c r="L82" s="39"/>
      <c r="M82" s="439"/>
      <c r="N82" s="40"/>
      <c r="O82" s="43"/>
      <c r="P82" s="41"/>
      <c r="Q82" s="39"/>
      <c r="R82" s="42"/>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row>
    <row r="83" spans="1:160" x14ac:dyDescent="0.25">
      <c r="A83" s="39"/>
      <c r="B83" s="43"/>
      <c r="C83" s="39"/>
      <c r="D83" s="39"/>
      <c r="E83" s="39"/>
      <c r="F83" s="39"/>
      <c r="G83" s="44"/>
      <c r="H83" s="39"/>
      <c r="I83" s="39"/>
      <c r="J83" s="39"/>
      <c r="K83" s="41"/>
      <c r="L83" s="39"/>
      <c r="M83" s="439"/>
      <c r="N83" s="40"/>
      <c r="O83" s="43"/>
      <c r="P83" s="41"/>
      <c r="Q83" s="39"/>
      <c r="R83" s="42"/>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row>
    <row r="84" spans="1:160" x14ac:dyDescent="0.25">
      <c r="A84" s="39"/>
      <c r="B84" s="43"/>
      <c r="C84" s="39"/>
      <c r="D84" s="39"/>
      <c r="E84" s="39"/>
      <c r="F84" s="39"/>
      <c r="G84" s="44"/>
      <c r="H84" s="39"/>
      <c r="I84" s="39"/>
      <c r="J84" s="39"/>
      <c r="K84" s="41"/>
      <c r="L84" s="39"/>
      <c r="M84" s="439"/>
      <c r="N84" s="40"/>
      <c r="O84" s="43"/>
      <c r="P84" s="41"/>
      <c r="Q84" s="39"/>
      <c r="R84" s="42"/>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row>
    <row r="85" spans="1:160" x14ac:dyDescent="0.25">
      <c r="A85" s="39"/>
      <c r="B85" s="43"/>
      <c r="C85" s="39"/>
      <c r="D85" s="39"/>
      <c r="E85" s="39"/>
      <c r="F85" s="39"/>
      <c r="G85" s="44"/>
      <c r="H85" s="39"/>
      <c r="I85" s="39"/>
      <c r="J85" s="39"/>
      <c r="K85" s="41"/>
      <c r="L85" s="39"/>
      <c r="M85" s="439"/>
      <c r="N85" s="40"/>
      <c r="O85" s="43"/>
      <c r="P85" s="41"/>
      <c r="Q85" s="39"/>
      <c r="R85" s="42"/>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row>
    <row r="86" spans="1:160" x14ac:dyDescent="0.25">
      <c r="A86" s="39"/>
      <c r="B86" s="43"/>
      <c r="C86" s="39"/>
      <c r="D86" s="39"/>
      <c r="E86" s="39"/>
      <c r="F86" s="39"/>
      <c r="G86" s="44"/>
      <c r="H86" s="39"/>
      <c r="I86" s="39"/>
      <c r="J86" s="39"/>
      <c r="K86" s="41"/>
      <c r="L86" s="39"/>
      <c r="M86" s="439"/>
      <c r="N86" s="40"/>
      <c r="O86" s="43"/>
      <c r="P86" s="41"/>
      <c r="Q86" s="39"/>
      <c r="R86" s="42"/>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row>
    <row r="87" spans="1:160" x14ac:dyDescent="0.25">
      <c r="A87" s="39"/>
      <c r="B87" s="43"/>
      <c r="C87" s="39"/>
      <c r="D87" s="39"/>
      <c r="E87" s="39"/>
      <c r="F87" s="39"/>
      <c r="G87" s="44"/>
      <c r="H87" s="39"/>
      <c r="I87" s="39"/>
      <c r="J87" s="39"/>
      <c r="K87" s="41"/>
      <c r="L87" s="39"/>
      <c r="M87" s="39"/>
      <c r="N87" s="40"/>
      <c r="O87" s="43"/>
      <c r="P87" s="41"/>
      <c r="Q87" s="39"/>
      <c r="R87" s="42"/>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row>
    <row r="88" spans="1:160" x14ac:dyDescent="0.25">
      <c r="A88" s="39"/>
      <c r="B88" s="43"/>
      <c r="C88" s="39"/>
      <c r="D88" s="39"/>
      <c r="E88" s="39"/>
      <c r="F88" s="39"/>
      <c r="G88" s="44"/>
      <c r="H88" s="39"/>
      <c r="I88" s="39"/>
      <c r="J88" s="39"/>
      <c r="K88" s="41"/>
      <c r="L88" s="39"/>
      <c r="M88" s="39"/>
      <c r="N88" s="40"/>
      <c r="O88" s="43"/>
      <c r="P88" s="41"/>
      <c r="Q88" s="39"/>
      <c r="R88" s="42"/>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row>
    <row r="89" spans="1:160" x14ac:dyDescent="0.25">
      <c r="A89" s="39"/>
      <c r="B89" s="43"/>
      <c r="C89" s="39"/>
      <c r="D89" s="39"/>
      <c r="E89" s="39"/>
      <c r="F89" s="39"/>
      <c r="G89" s="44"/>
      <c r="H89" s="39"/>
      <c r="I89" s="39"/>
      <c r="J89" s="39"/>
      <c r="K89" s="41"/>
      <c r="L89" s="39"/>
      <c r="M89" s="39"/>
      <c r="N89" s="40"/>
      <c r="O89" s="43"/>
      <c r="P89" s="41"/>
      <c r="Q89" s="39"/>
      <c r="R89" s="42"/>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row>
    <row r="90" spans="1:160" x14ac:dyDescent="0.25">
      <c r="A90" s="39"/>
      <c r="B90" s="43"/>
      <c r="C90" s="39"/>
      <c r="D90" s="39"/>
      <c r="E90" s="39"/>
      <c r="F90" s="39"/>
      <c r="G90" s="44"/>
      <c r="H90" s="39"/>
      <c r="I90" s="39"/>
      <c r="J90" s="39"/>
      <c r="K90" s="41"/>
      <c r="L90" s="39"/>
      <c r="M90" s="39"/>
      <c r="N90" s="40"/>
      <c r="O90" s="43"/>
      <c r="P90" s="41"/>
      <c r="Q90" s="39"/>
      <c r="R90" s="42"/>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row>
    <row r="91" spans="1:160" x14ac:dyDescent="0.25">
      <c r="A91" s="39"/>
      <c r="B91" s="43"/>
      <c r="C91" s="39"/>
      <c r="D91" s="39"/>
      <c r="E91" s="39"/>
      <c r="F91" s="39"/>
      <c r="G91" s="44"/>
      <c r="H91" s="39"/>
      <c r="I91" s="39"/>
      <c r="J91" s="39"/>
      <c r="K91" s="41"/>
      <c r="L91" s="39"/>
      <c r="M91" s="39"/>
      <c r="N91" s="40"/>
      <c r="O91" s="43"/>
      <c r="P91" s="41"/>
      <c r="Q91" s="39"/>
      <c r="R91" s="42"/>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row>
    <row r="92" spans="1:160" x14ac:dyDescent="0.25">
      <c r="A92" s="39"/>
      <c r="B92" s="43"/>
      <c r="C92" s="39"/>
      <c r="D92" s="39"/>
      <c r="E92" s="39"/>
      <c r="F92" s="39"/>
      <c r="G92" s="44"/>
      <c r="H92" s="39"/>
      <c r="I92" s="39"/>
      <c r="J92" s="39"/>
      <c r="K92" s="41"/>
      <c r="L92" s="39"/>
      <c r="M92" s="39"/>
      <c r="N92" s="40"/>
      <c r="O92" s="43"/>
      <c r="P92" s="41"/>
      <c r="Q92" s="39"/>
      <c r="R92" s="42"/>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row>
    <row r="93" spans="1:160" x14ac:dyDescent="0.25">
      <c r="A93" s="39"/>
      <c r="B93" s="43"/>
      <c r="C93" s="39"/>
      <c r="D93" s="39"/>
      <c r="E93" s="39"/>
      <c r="F93" s="39"/>
      <c r="G93" s="44"/>
      <c r="H93" s="39"/>
      <c r="I93" s="39"/>
      <c r="J93" s="39"/>
      <c r="K93" s="41"/>
      <c r="L93" s="39"/>
      <c r="M93" s="39"/>
      <c r="N93" s="40"/>
      <c r="O93" s="43"/>
      <c r="P93" s="41"/>
      <c r="Q93" s="39"/>
      <c r="R93" s="42"/>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row>
    <row r="94" spans="1:160" x14ac:dyDescent="0.25">
      <c r="A94" s="39"/>
      <c r="B94" s="43"/>
      <c r="C94" s="39"/>
      <c r="D94" s="39"/>
      <c r="E94" s="39"/>
      <c r="F94" s="39"/>
      <c r="G94" s="44"/>
      <c r="H94" s="39"/>
      <c r="I94" s="39"/>
      <c r="J94" s="39"/>
      <c r="K94" s="41"/>
      <c r="L94" s="39"/>
      <c r="M94" s="39"/>
      <c r="N94" s="40"/>
      <c r="O94" s="43"/>
      <c r="P94" s="41"/>
      <c r="Q94" s="39"/>
      <c r="R94" s="42"/>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row>
    <row r="95" spans="1:160" x14ac:dyDescent="0.25">
      <c r="A95" s="39"/>
      <c r="B95" s="43"/>
      <c r="C95" s="39"/>
      <c r="D95" s="39"/>
      <c r="E95" s="39"/>
      <c r="F95" s="39"/>
      <c r="G95" s="44"/>
      <c r="H95" s="39"/>
      <c r="I95" s="39"/>
      <c r="J95" s="39"/>
      <c r="K95" s="41"/>
      <c r="L95" s="39"/>
      <c r="M95" s="39"/>
      <c r="N95" s="40"/>
      <c r="O95" s="43"/>
      <c r="P95" s="41"/>
      <c r="Q95" s="39"/>
      <c r="R95" s="42"/>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row>
    <row r="96" spans="1:160" x14ac:dyDescent="0.25">
      <c r="A96" s="39"/>
      <c r="B96" s="43"/>
      <c r="C96" s="39"/>
      <c r="D96" s="39"/>
      <c r="E96" s="39"/>
      <c r="F96" s="39"/>
      <c r="G96" s="44"/>
      <c r="H96" s="39"/>
      <c r="I96" s="39"/>
      <c r="J96" s="39"/>
      <c r="K96" s="41"/>
      <c r="L96" s="39"/>
      <c r="M96" s="39"/>
      <c r="N96" s="40"/>
      <c r="O96" s="43"/>
      <c r="P96" s="41"/>
      <c r="Q96" s="39"/>
      <c r="R96" s="42"/>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row>
    <row r="97" spans="1:160" x14ac:dyDescent="0.25">
      <c r="A97" s="39"/>
      <c r="B97" s="43"/>
      <c r="C97" s="39"/>
      <c r="D97" s="39"/>
      <c r="E97" s="39"/>
      <c r="F97" s="39"/>
      <c r="G97" s="44"/>
      <c r="H97" s="39"/>
      <c r="I97" s="39"/>
      <c r="J97" s="39"/>
      <c r="K97" s="41"/>
      <c r="L97" s="39"/>
      <c r="M97" s="39"/>
      <c r="N97" s="40"/>
      <c r="O97" s="43"/>
      <c r="P97" s="41"/>
      <c r="Q97" s="39"/>
      <c r="R97" s="42"/>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row>
    <row r="98" spans="1:160" x14ac:dyDescent="0.25">
      <c r="A98" s="39"/>
      <c r="B98" s="43"/>
      <c r="C98" s="39"/>
      <c r="D98" s="39"/>
      <c r="E98" s="39"/>
      <c r="F98" s="39"/>
      <c r="G98" s="44"/>
      <c r="H98" s="39"/>
      <c r="I98" s="39"/>
      <c r="J98" s="39"/>
      <c r="K98" s="41"/>
      <c r="L98" s="39"/>
      <c r="M98" s="39"/>
      <c r="N98" s="40"/>
      <c r="O98" s="43"/>
      <c r="P98" s="41"/>
      <c r="Q98" s="39"/>
      <c r="R98" s="42"/>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row>
    <row r="99" spans="1:160" x14ac:dyDescent="0.25">
      <c r="A99" s="39"/>
      <c r="B99" s="43"/>
      <c r="C99" s="39"/>
      <c r="D99" s="39"/>
      <c r="E99" s="39"/>
      <c r="F99" s="39"/>
      <c r="G99" s="44"/>
      <c r="H99" s="39"/>
      <c r="I99" s="39"/>
      <c r="J99" s="39"/>
      <c r="K99" s="41"/>
      <c r="L99" s="39"/>
      <c r="M99" s="39"/>
      <c r="N99" s="40"/>
      <c r="O99" s="43"/>
      <c r="P99" s="41"/>
      <c r="Q99" s="39"/>
      <c r="R99" s="42"/>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row>
    <row r="100" spans="1:160" x14ac:dyDescent="0.25">
      <c r="A100" s="39"/>
      <c r="B100" s="43"/>
      <c r="C100" s="39"/>
      <c r="D100" s="39"/>
      <c r="E100" s="39"/>
      <c r="F100" s="39"/>
      <c r="G100" s="44"/>
      <c r="H100" s="39"/>
      <c r="I100" s="39"/>
      <c r="J100" s="39"/>
      <c r="K100" s="41"/>
      <c r="L100" s="39"/>
      <c r="M100" s="39"/>
      <c r="N100" s="40"/>
      <c r="O100" s="43"/>
      <c r="P100" s="41"/>
      <c r="Q100" s="39"/>
      <c r="R100" s="42"/>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row>
    <row r="101" spans="1:160" x14ac:dyDescent="0.25">
      <c r="A101" s="39"/>
      <c r="B101" s="43"/>
      <c r="C101" s="39"/>
      <c r="D101" s="39"/>
      <c r="E101" s="39"/>
      <c r="F101" s="39"/>
      <c r="G101" s="44"/>
      <c r="H101" s="39"/>
      <c r="I101" s="39"/>
      <c r="J101" s="39"/>
      <c r="K101" s="41"/>
      <c r="L101" s="39"/>
      <c r="M101" s="39"/>
      <c r="N101" s="40"/>
      <c r="O101" s="43"/>
      <c r="P101" s="41"/>
      <c r="Q101" s="39"/>
      <c r="R101" s="42"/>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row>
    <row r="102" spans="1:160" x14ac:dyDescent="0.25">
      <c r="A102" s="39"/>
      <c r="B102" s="43"/>
      <c r="C102" s="39"/>
      <c r="D102" s="39"/>
      <c r="E102" s="39"/>
      <c r="F102" s="39"/>
      <c r="G102" s="44"/>
      <c r="H102" s="39"/>
      <c r="I102" s="39"/>
      <c r="J102" s="39"/>
      <c r="K102" s="41"/>
      <c r="L102" s="39"/>
      <c r="M102" s="39"/>
      <c r="N102" s="40"/>
      <c r="O102" s="43"/>
      <c r="P102" s="41"/>
      <c r="Q102" s="39"/>
      <c r="R102" s="42"/>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row>
    <row r="103" spans="1:160" x14ac:dyDescent="0.25">
      <c r="A103" s="39"/>
      <c r="B103" s="43"/>
      <c r="C103" s="39"/>
      <c r="D103" s="39"/>
      <c r="E103" s="39"/>
      <c r="F103" s="39"/>
      <c r="G103" s="44"/>
      <c r="H103" s="39"/>
      <c r="I103" s="39"/>
      <c r="J103" s="39"/>
      <c r="K103" s="41"/>
      <c r="L103" s="39"/>
      <c r="M103" s="39"/>
      <c r="N103" s="40"/>
      <c r="O103" s="43"/>
      <c r="P103" s="41"/>
      <c r="Q103" s="39"/>
      <c r="R103" s="42"/>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row>
    <row r="104" spans="1:160" x14ac:dyDescent="0.25">
      <c r="A104" s="39"/>
      <c r="B104" s="43"/>
      <c r="C104" s="39"/>
      <c r="D104" s="39"/>
      <c r="E104" s="39"/>
      <c r="F104" s="39"/>
      <c r="G104" s="44"/>
      <c r="H104" s="39"/>
      <c r="I104" s="39"/>
      <c r="J104" s="39"/>
      <c r="K104" s="41"/>
      <c r="L104" s="39"/>
      <c r="M104" s="39"/>
      <c r="N104" s="40"/>
      <c r="O104" s="43"/>
      <c r="P104" s="41"/>
      <c r="Q104" s="39"/>
      <c r="R104" s="42"/>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row>
    <row r="105" spans="1:160" x14ac:dyDescent="0.25">
      <c r="A105" s="39"/>
      <c r="B105" s="43"/>
      <c r="C105" s="39"/>
      <c r="D105" s="39"/>
      <c r="E105" s="39"/>
      <c r="F105" s="39"/>
      <c r="G105" s="44"/>
      <c r="H105" s="39"/>
      <c r="I105" s="39"/>
      <c r="J105" s="39"/>
      <c r="K105" s="41"/>
      <c r="L105" s="39"/>
      <c r="M105" s="39"/>
      <c r="N105" s="40"/>
      <c r="O105" s="43"/>
      <c r="P105" s="41"/>
      <c r="Q105" s="39"/>
      <c r="R105" s="42"/>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row>
    <row r="106" spans="1:160" x14ac:dyDescent="0.25">
      <c r="A106" s="39"/>
      <c r="B106" s="43"/>
      <c r="C106" s="39"/>
      <c r="D106" s="39"/>
      <c r="E106" s="39"/>
      <c r="F106" s="39"/>
      <c r="G106" s="44"/>
      <c r="H106" s="39"/>
      <c r="I106" s="39"/>
      <c r="J106" s="39"/>
      <c r="K106" s="41"/>
      <c r="L106" s="39"/>
      <c r="M106" s="39"/>
      <c r="N106" s="40"/>
      <c r="O106" s="43"/>
      <c r="P106" s="41"/>
      <c r="Q106" s="39"/>
      <c r="R106" s="42"/>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row>
  </sheetData>
  <autoFilter ref="A1:AC62"/>
  <mergeCells count="47">
    <mergeCell ref="AA9:AA10"/>
    <mergeCell ref="AB9:AB10"/>
    <mergeCell ref="AC9:AC10"/>
    <mergeCell ref="AD9:AD10"/>
    <mergeCell ref="Y9:Y10"/>
    <mergeCell ref="Z9:Z10"/>
    <mergeCell ref="X9:X10"/>
    <mergeCell ref="O9:O10"/>
    <mergeCell ref="T9:T10"/>
    <mergeCell ref="W9:W10"/>
    <mergeCell ref="L9:L10"/>
    <mergeCell ref="M9:M10"/>
    <mergeCell ref="U9:U10"/>
    <mergeCell ref="V9:V10"/>
    <mergeCell ref="N9:N10"/>
    <mergeCell ref="P9:P10"/>
    <mergeCell ref="Q9:Q10"/>
    <mergeCell ref="R9:R10"/>
    <mergeCell ref="S9:S10"/>
    <mergeCell ref="B9:B10"/>
    <mergeCell ref="C9:C10"/>
    <mergeCell ref="D9:D10"/>
    <mergeCell ref="E9:E10"/>
    <mergeCell ref="F9:F10"/>
    <mergeCell ref="G9:G10"/>
    <mergeCell ref="H9:H10"/>
    <mergeCell ref="I9:I10"/>
    <mergeCell ref="J9:J10"/>
    <mergeCell ref="K9:K10"/>
    <mergeCell ref="D54:D55"/>
    <mergeCell ref="C54:C55"/>
    <mergeCell ref="E54:E55"/>
    <mergeCell ref="F54:F55"/>
    <mergeCell ref="G54:G55"/>
    <mergeCell ref="V54:V55"/>
    <mergeCell ref="H54:H55"/>
    <mergeCell ref="I54:I55"/>
    <mergeCell ref="J54:J55"/>
    <mergeCell ref="K54:K55"/>
    <mergeCell ref="L54:L55"/>
    <mergeCell ref="O54:O55"/>
    <mergeCell ref="P54:P55"/>
    <mergeCell ref="Q54:Q55"/>
    <mergeCell ref="R54:R55"/>
    <mergeCell ref="S54:S55"/>
    <mergeCell ref="T54:T55"/>
    <mergeCell ref="U54:U55"/>
  </mergeCells>
  <hyperlinks>
    <hyperlink ref="S59" r:id="rId1" display="https://community.secop.gov.co/Directory/CompanyProfiles/DynamicMyCompanyProfile/ViewProfile?companyCode=703109371"/>
  </hyperlinks>
  <pageMargins left="0.9055118110236221" right="0.70866141732283472" top="0.74803149606299213" bottom="0.74803149606299213" header="0.31496062992125984" footer="0.31496062992125984"/>
  <pageSetup scale="6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F1" workbookViewId="0">
      <selection activeCell="H16" sqref="H16"/>
    </sheetView>
  </sheetViews>
  <sheetFormatPr baseColWidth="10" defaultRowHeight="15.75" x14ac:dyDescent="0.25"/>
  <cols>
    <col min="3" max="3" width="12.5" customWidth="1"/>
    <col min="5" max="5" width="11.25" customWidth="1"/>
    <col min="6" max="6" width="12.5" customWidth="1"/>
    <col min="7" max="7" width="13.25" customWidth="1"/>
    <col min="8" max="8" width="28.125" customWidth="1"/>
    <col min="20" max="20" width="13.25" customWidth="1"/>
    <col min="21" max="21" width="14.5" customWidth="1"/>
    <col min="22" max="22" width="12.875" customWidth="1"/>
  </cols>
  <sheetData>
    <row r="1" spans="1:22" s="9" customFormat="1" ht="36" x14ac:dyDescent="0.2">
      <c r="A1" s="18" t="s">
        <v>30</v>
      </c>
      <c r="B1" s="19" t="s">
        <v>45</v>
      </c>
      <c r="C1" s="20" t="s">
        <v>31</v>
      </c>
      <c r="D1" s="20" t="s">
        <v>32</v>
      </c>
      <c r="E1" s="19" t="s">
        <v>46</v>
      </c>
      <c r="F1" s="202" t="s">
        <v>33</v>
      </c>
      <c r="G1" s="21" t="s">
        <v>34</v>
      </c>
      <c r="H1" s="19" t="s">
        <v>4</v>
      </c>
      <c r="I1" s="20" t="s">
        <v>35</v>
      </c>
      <c r="J1" s="19" t="s">
        <v>47</v>
      </c>
      <c r="K1" s="19" t="s">
        <v>48</v>
      </c>
      <c r="L1" s="19" t="s">
        <v>49</v>
      </c>
      <c r="M1" s="19" t="s">
        <v>36</v>
      </c>
      <c r="N1" s="19" t="s">
        <v>29</v>
      </c>
      <c r="O1" s="22" t="s">
        <v>37</v>
      </c>
      <c r="P1" s="19" t="s">
        <v>38</v>
      </c>
      <c r="Q1" s="23" t="s">
        <v>39</v>
      </c>
      <c r="R1" s="19" t="s">
        <v>9</v>
      </c>
      <c r="S1" s="24" t="s">
        <v>40</v>
      </c>
      <c r="T1" s="25" t="s">
        <v>41</v>
      </c>
      <c r="U1" s="26" t="s">
        <v>42</v>
      </c>
      <c r="V1" s="27" t="s">
        <v>43</v>
      </c>
    </row>
    <row r="2" spans="1:22" ht="76.5" customHeight="1" x14ac:dyDescent="0.25">
      <c r="A2" s="46" t="s">
        <v>222</v>
      </c>
      <c r="B2" s="30"/>
      <c r="C2" s="30" t="s">
        <v>79</v>
      </c>
      <c r="D2" s="10" t="s">
        <v>243</v>
      </c>
      <c r="E2" s="10">
        <v>5</v>
      </c>
      <c r="F2" s="47" t="s">
        <v>242</v>
      </c>
      <c r="G2" s="48" t="s">
        <v>244</v>
      </c>
      <c r="H2" s="49" t="s">
        <v>101</v>
      </c>
      <c r="I2" s="11">
        <v>70000000</v>
      </c>
      <c r="J2" s="11">
        <v>35000000</v>
      </c>
      <c r="K2" s="12"/>
      <c r="L2" s="305">
        <f>+I2+J2-N2</f>
        <v>104999234</v>
      </c>
      <c r="M2" s="14"/>
      <c r="N2" s="11">
        <v>766</v>
      </c>
      <c r="O2" s="13">
        <v>43880</v>
      </c>
      <c r="P2" s="13">
        <v>44146</v>
      </c>
      <c r="Q2" s="13">
        <v>44196</v>
      </c>
      <c r="R2" s="15" t="s">
        <v>1315</v>
      </c>
      <c r="S2" s="193">
        <v>43951</v>
      </c>
      <c r="T2" s="16" t="s">
        <v>241</v>
      </c>
      <c r="U2" s="17"/>
      <c r="V2" s="416" t="s">
        <v>1313</v>
      </c>
    </row>
    <row r="3" spans="1:22" ht="77.25" customHeight="1" x14ac:dyDescent="0.25">
      <c r="A3" s="46" t="s">
        <v>654</v>
      </c>
      <c r="B3" s="1"/>
      <c r="C3" s="30" t="s">
        <v>79</v>
      </c>
      <c r="D3" s="189" t="s">
        <v>655</v>
      </c>
      <c r="E3" s="190">
        <v>8</v>
      </c>
      <c r="F3" s="47" t="s">
        <v>242</v>
      </c>
      <c r="G3" s="191" t="s">
        <v>656</v>
      </c>
      <c r="H3" s="49" t="s">
        <v>449</v>
      </c>
      <c r="I3" s="192">
        <v>37162804.049999997</v>
      </c>
      <c r="J3" s="303">
        <f>8601340+8601340</f>
        <v>17202680</v>
      </c>
      <c r="K3" s="1"/>
      <c r="L3" s="305">
        <f>+I3+J3-N3</f>
        <v>54365482.049999997</v>
      </c>
      <c r="M3" s="306"/>
      <c r="N3" s="11">
        <v>2</v>
      </c>
      <c r="O3" s="193">
        <v>43910</v>
      </c>
      <c r="P3" s="194">
        <v>44165</v>
      </c>
      <c r="Q3" s="13">
        <v>44255</v>
      </c>
      <c r="R3" s="16" t="s">
        <v>44</v>
      </c>
      <c r="S3" s="193">
        <v>44012</v>
      </c>
      <c r="T3" s="195" t="s">
        <v>657</v>
      </c>
      <c r="U3" s="1"/>
      <c r="V3" s="417" t="s">
        <v>1314</v>
      </c>
    </row>
    <row r="4" spans="1:22" ht="70.5" customHeight="1" x14ac:dyDescent="0.25">
      <c r="A4" s="198" t="s">
        <v>697</v>
      </c>
      <c r="B4" s="1"/>
      <c r="C4" s="30" t="s">
        <v>79</v>
      </c>
      <c r="D4" s="199" t="s">
        <v>701</v>
      </c>
      <c r="E4" s="190">
        <v>2</v>
      </c>
      <c r="F4" s="47" t="s">
        <v>242</v>
      </c>
      <c r="G4" s="200" t="s">
        <v>698</v>
      </c>
      <c r="H4" s="203" t="s">
        <v>699</v>
      </c>
      <c r="I4" s="201">
        <v>8817626.1899999995</v>
      </c>
      <c r="J4" s="1"/>
      <c r="K4" s="1"/>
      <c r="L4" s="1"/>
      <c r="M4" s="1"/>
      <c r="N4" s="1"/>
      <c r="O4" s="193">
        <v>43958</v>
      </c>
      <c r="P4" s="194">
        <v>44043</v>
      </c>
      <c r="Q4" s="1"/>
      <c r="R4" s="16" t="s">
        <v>1315</v>
      </c>
      <c r="S4" s="193">
        <v>44196</v>
      </c>
      <c r="T4" s="195" t="s">
        <v>700</v>
      </c>
      <c r="U4" s="1"/>
      <c r="V4" s="416" t="s">
        <v>1313</v>
      </c>
    </row>
    <row r="19" spans="2:2" x14ac:dyDescent="0.25">
      <c r="B19" t="s">
        <v>245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topLeftCell="A40" workbookViewId="0">
      <pane xSplit="1" topLeftCell="M1" activePane="topRight" state="frozen"/>
      <selection pane="topRight" activeCell="U3" sqref="U3"/>
    </sheetView>
  </sheetViews>
  <sheetFormatPr baseColWidth="10" defaultRowHeight="15.75" x14ac:dyDescent="0.25"/>
  <cols>
    <col min="1" max="1" width="10.75" style="316" customWidth="1"/>
    <col min="2" max="2" width="13.125" style="316" customWidth="1"/>
    <col min="3" max="3" width="22.75" style="316" bestFit="1" customWidth="1"/>
    <col min="4" max="4" width="15" style="316" customWidth="1"/>
    <col min="5" max="5" width="12" style="316" bestFit="1" customWidth="1"/>
    <col min="6" max="6" width="43.375" style="316" bestFit="1" customWidth="1"/>
    <col min="7" max="7" width="15.25" style="316" customWidth="1"/>
    <col min="8" max="8" width="11" style="316" bestFit="1" customWidth="1"/>
    <col min="9" max="9" width="11.875" style="316" customWidth="1"/>
    <col min="10" max="10" width="10" hidden="1" customWidth="1"/>
    <col min="11" max="11" width="5.875" hidden="1" customWidth="1"/>
    <col min="12" max="12" width="9.75" hidden="1" customWidth="1"/>
    <col min="13" max="13" width="27.75" customWidth="1"/>
    <col min="14" max="14" width="17.5" customWidth="1"/>
    <col min="15" max="15" width="16.875" customWidth="1"/>
    <col min="16" max="16" width="11.375" customWidth="1"/>
    <col min="17" max="17" width="12.125" customWidth="1"/>
    <col min="18" max="18" width="13.5" customWidth="1"/>
    <col min="19" max="19" width="13.875" style="401" customWidth="1"/>
    <col min="20" max="20" width="12.625" bestFit="1" customWidth="1"/>
    <col min="21" max="21" width="13.5" customWidth="1"/>
    <col min="23" max="25" width="11.125" bestFit="1" customWidth="1"/>
    <col min="26" max="26" width="15.75" customWidth="1"/>
    <col min="27" max="27" width="14" customWidth="1"/>
    <col min="28" max="28" width="12.875" customWidth="1"/>
    <col min="29" max="29" width="15.875" customWidth="1"/>
    <col min="30" max="30" width="13.875" customWidth="1"/>
    <col min="31" max="31" width="17.125" customWidth="1"/>
    <col min="32" max="32" width="12.5" customWidth="1"/>
    <col min="33" max="33" width="15.75" customWidth="1"/>
    <col min="35" max="35" width="11.125" bestFit="1" customWidth="1"/>
    <col min="37" max="37" width="13.75" customWidth="1"/>
    <col min="38" max="38" width="19.25" customWidth="1"/>
    <col min="40" max="40" width="16.5" customWidth="1"/>
    <col min="42" max="42" width="14.25" customWidth="1"/>
    <col min="43" max="43" width="11.125" bestFit="1" customWidth="1"/>
    <col min="44" max="44" width="21.625" customWidth="1"/>
    <col min="45" max="45" width="16" bestFit="1" customWidth="1"/>
  </cols>
  <sheetData>
    <row r="1" spans="1:52" ht="93.75" customHeight="1" x14ac:dyDescent="0.25">
      <c r="A1" s="240" t="s">
        <v>826</v>
      </c>
      <c r="B1" s="240" t="s">
        <v>827</v>
      </c>
      <c r="C1" s="240" t="s">
        <v>828</v>
      </c>
      <c r="D1" s="240" t="s">
        <v>829</v>
      </c>
      <c r="E1" s="240" t="s">
        <v>830</v>
      </c>
      <c r="F1" s="240" t="s">
        <v>4</v>
      </c>
      <c r="G1" s="240" t="s">
        <v>831</v>
      </c>
      <c r="H1" s="240" t="s">
        <v>832</v>
      </c>
      <c r="I1" s="240" t="s">
        <v>833</v>
      </c>
      <c r="J1" s="240" t="s">
        <v>834</v>
      </c>
      <c r="K1" s="240" t="s">
        <v>835</v>
      </c>
      <c r="L1" s="240" t="s">
        <v>836</v>
      </c>
      <c r="M1" s="240" t="s">
        <v>11</v>
      </c>
      <c r="N1" s="240" t="s">
        <v>837</v>
      </c>
      <c r="O1" s="240" t="s">
        <v>838</v>
      </c>
      <c r="P1" s="240" t="s">
        <v>839</v>
      </c>
      <c r="Q1" s="240" t="s">
        <v>840</v>
      </c>
      <c r="R1" s="240" t="s">
        <v>841</v>
      </c>
      <c r="S1" s="391" t="s">
        <v>842</v>
      </c>
      <c r="T1" s="240" t="s">
        <v>843</v>
      </c>
      <c r="U1" s="240" t="s">
        <v>29</v>
      </c>
      <c r="V1" s="240" t="s">
        <v>844</v>
      </c>
      <c r="W1" s="240" t="s">
        <v>845</v>
      </c>
      <c r="X1" s="240" t="s">
        <v>846</v>
      </c>
      <c r="Y1" s="240" t="s">
        <v>847</v>
      </c>
      <c r="Z1" s="240" t="s">
        <v>848</v>
      </c>
      <c r="AA1" s="240" t="s">
        <v>849</v>
      </c>
      <c r="AB1" s="240" t="s">
        <v>850</v>
      </c>
      <c r="AC1" s="240" t="s">
        <v>851</v>
      </c>
      <c r="AD1" s="240" t="s">
        <v>837</v>
      </c>
      <c r="AE1" s="240" t="s">
        <v>852</v>
      </c>
      <c r="AF1" s="240" t="s">
        <v>853</v>
      </c>
      <c r="AG1" s="240" t="s">
        <v>854</v>
      </c>
      <c r="AH1" s="240" t="s">
        <v>855</v>
      </c>
      <c r="AI1" s="240" t="s">
        <v>856</v>
      </c>
      <c r="AJ1" s="240" t="s">
        <v>857</v>
      </c>
      <c r="AK1" s="240" t="s">
        <v>858</v>
      </c>
      <c r="AL1" s="240" t="s">
        <v>859</v>
      </c>
      <c r="AM1" s="240" t="s">
        <v>860</v>
      </c>
      <c r="AN1" s="240" t="s">
        <v>861</v>
      </c>
      <c r="AO1" s="240" t="s">
        <v>862</v>
      </c>
      <c r="AP1" s="240" t="s">
        <v>863</v>
      </c>
      <c r="AQ1" s="240" t="s">
        <v>864</v>
      </c>
      <c r="AR1" s="240" t="s">
        <v>865</v>
      </c>
      <c r="AS1" s="240" t="s">
        <v>866</v>
      </c>
    </row>
    <row r="2" spans="1:52" ht="68.25" customHeight="1" x14ac:dyDescent="0.25">
      <c r="A2" s="425" t="s">
        <v>62</v>
      </c>
      <c r="B2" s="311">
        <v>43857</v>
      </c>
      <c r="C2" s="241" t="s">
        <v>867</v>
      </c>
      <c r="D2" s="241" t="s">
        <v>868</v>
      </c>
      <c r="E2" s="260" t="s">
        <v>869</v>
      </c>
      <c r="F2" s="381" t="s">
        <v>85</v>
      </c>
      <c r="G2" s="241" t="s">
        <v>73</v>
      </c>
      <c r="H2" s="241" t="s">
        <v>870</v>
      </c>
      <c r="I2" s="241" t="s">
        <v>65</v>
      </c>
      <c r="J2" s="242" t="s">
        <v>871</v>
      </c>
      <c r="K2" s="242" t="s">
        <v>871</v>
      </c>
      <c r="L2" s="242"/>
      <c r="M2" s="266" t="s">
        <v>872</v>
      </c>
      <c r="N2" s="241" t="s">
        <v>873</v>
      </c>
      <c r="O2" s="293">
        <v>50000000</v>
      </c>
      <c r="P2" s="267" t="s">
        <v>874</v>
      </c>
      <c r="Q2" s="260"/>
      <c r="R2" s="268">
        <v>25000000</v>
      </c>
      <c r="S2" s="392">
        <f>+O2+R2-U2</f>
        <v>72346640</v>
      </c>
      <c r="T2" s="375">
        <v>0.97</v>
      </c>
      <c r="U2" s="254">
        <v>2653360</v>
      </c>
      <c r="V2" s="254">
        <f t="shared" ref="V2:V3" si="0">U2</f>
        <v>2653360</v>
      </c>
      <c r="W2" s="243">
        <v>43857</v>
      </c>
      <c r="X2" s="243">
        <v>44012</v>
      </c>
      <c r="Y2" s="258">
        <f t="shared" ref="Y2:Y4" si="1">+X2+120</f>
        <v>44132</v>
      </c>
      <c r="Z2" s="245"/>
      <c r="AA2" s="242"/>
      <c r="AB2" s="241" t="s">
        <v>1315</v>
      </c>
      <c r="AC2" s="241" t="s">
        <v>875</v>
      </c>
      <c r="AD2" s="246"/>
      <c r="AE2" s="247" t="s">
        <v>876</v>
      </c>
      <c r="AF2" s="243">
        <v>43857</v>
      </c>
      <c r="AG2" s="241" t="s">
        <v>877</v>
      </c>
      <c r="AH2" s="242" t="s">
        <v>878</v>
      </c>
      <c r="AI2" s="243">
        <v>43851</v>
      </c>
      <c r="AJ2" s="241" t="s">
        <v>879</v>
      </c>
      <c r="AK2" s="241" t="s">
        <v>880</v>
      </c>
      <c r="AL2" s="242" t="s">
        <v>881</v>
      </c>
      <c r="AM2" s="241" t="s">
        <v>882</v>
      </c>
      <c r="AN2" s="259">
        <v>37500000</v>
      </c>
      <c r="AO2" s="260"/>
      <c r="AP2" s="260"/>
      <c r="AQ2" s="241">
        <v>5100004078</v>
      </c>
      <c r="AR2" s="242"/>
      <c r="AS2" s="248">
        <v>20204250122643</v>
      </c>
      <c r="AT2" s="9"/>
      <c r="AU2" s="9"/>
      <c r="AV2" s="9"/>
      <c r="AW2" s="9"/>
      <c r="AX2" s="9"/>
      <c r="AY2" s="9"/>
      <c r="AZ2" s="9"/>
    </row>
    <row r="3" spans="1:52" ht="75" customHeight="1" x14ac:dyDescent="0.25">
      <c r="A3" s="425" t="s">
        <v>888</v>
      </c>
      <c r="B3" s="311">
        <v>43859</v>
      </c>
      <c r="C3" s="241" t="s">
        <v>283</v>
      </c>
      <c r="D3" s="241" t="s">
        <v>868</v>
      </c>
      <c r="E3" s="260" t="s">
        <v>869</v>
      </c>
      <c r="F3" s="381" t="s">
        <v>80</v>
      </c>
      <c r="G3" s="241" t="s">
        <v>73</v>
      </c>
      <c r="H3" s="241" t="s">
        <v>870</v>
      </c>
      <c r="I3" s="241" t="s">
        <v>62</v>
      </c>
      <c r="J3" s="242" t="s">
        <v>871</v>
      </c>
      <c r="K3" s="242" t="s">
        <v>871</v>
      </c>
      <c r="L3" s="257"/>
      <c r="M3" s="266" t="s">
        <v>889</v>
      </c>
      <c r="N3" s="241" t="s">
        <v>890</v>
      </c>
      <c r="O3" s="293">
        <v>50000000</v>
      </c>
      <c r="P3" s="241" t="s">
        <v>891</v>
      </c>
      <c r="Q3" s="277">
        <v>43865</v>
      </c>
      <c r="R3" s="268">
        <v>25000000</v>
      </c>
      <c r="S3" s="392">
        <f t="shared" ref="S3:S35" si="2">+O3+R3-U3</f>
        <v>74773705</v>
      </c>
      <c r="T3" s="262">
        <v>80</v>
      </c>
      <c r="U3" s="254">
        <v>226295</v>
      </c>
      <c r="V3" s="304">
        <f t="shared" si="0"/>
        <v>226295</v>
      </c>
      <c r="W3" s="243">
        <v>43859</v>
      </c>
      <c r="X3" s="243">
        <v>44012</v>
      </c>
      <c r="Y3" s="258">
        <f t="shared" si="1"/>
        <v>44132</v>
      </c>
      <c r="Z3" s="257"/>
      <c r="AA3" s="257"/>
      <c r="AB3" s="241" t="s">
        <v>1315</v>
      </c>
      <c r="AC3" s="241" t="s">
        <v>892</v>
      </c>
      <c r="AD3" s="292">
        <v>17340006</v>
      </c>
      <c r="AE3" s="252" t="s">
        <v>893</v>
      </c>
      <c r="AF3" s="243">
        <v>43859</v>
      </c>
      <c r="AG3" s="241" t="s">
        <v>877</v>
      </c>
      <c r="AH3" s="242" t="s">
        <v>878</v>
      </c>
      <c r="AI3" s="243">
        <v>43860</v>
      </c>
      <c r="AJ3" s="241" t="s">
        <v>894</v>
      </c>
      <c r="AK3" s="241" t="s">
        <v>895</v>
      </c>
      <c r="AL3" s="242" t="s">
        <v>881</v>
      </c>
      <c r="AM3" s="241" t="s">
        <v>882</v>
      </c>
      <c r="AN3" s="261">
        <v>56250000</v>
      </c>
      <c r="AO3" s="262"/>
      <c r="AP3" s="262">
        <v>90</v>
      </c>
      <c r="AQ3" s="272">
        <v>5100004084</v>
      </c>
      <c r="AR3" s="3"/>
      <c r="AS3" s="278">
        <v>20204250062113</v>
      </c>
      <c r="AT3" s="9"/>
      <c r="AU3" s="9"/>
      <c r="AV3" s="9"/>
      <c r="AW3" s="9"/>
      <c r="AX3" s="9"/>
      <c r="AY3" s="9"/>
      <c r="AZ3" s="9"/>
    </row>
    <row r="4" spans="1:52" ht="58.5" customHeight="1" x14ac:dyDescent="0.25">
      <c r="A4" s="425" t="s">
        <v>68</v>
      </c>
      <c r="B4" s="311">
        <v>43889</v>
      </c>
      <c r="C4" s="241" t="s">
        <v>867</v>
      </c>
      <c r="D4" s="241" t="s">
        <v>868</v>
      </c>
      <c r="E4" s="260" t="s">
        <v>869</v>
      </c>
      <c r="F4" s="381" t="s">
        <v>87</v>
      </c>
      <c r="G4" s="241" t="s">
        <v>74</v>
      </c>
      <c r="H4" s="241" t="s">
        <v>870</v>
      </c>
      <c r="I4" s="364" t="s">
        <v>67</v>
      </c>
      <c r="J4" s="242" t="s">
        <v>871</v>
      </c>
      <c r="K4" s="242" t="s">
        <v>871</v>
      </c>
      <c r="L4" s="242"/>
      <c r="M4" s="241" t="s">
        <v>1086</v>
      </c>
      <c r="N4" s="241" t="s">
        <v>898</v>
      </c>
      <c r="O4" s="293">
        <v>1100000000</v>
      </c>
      <c r="P4" s="241" t="s">
        <v>899</v>
      </c>
      <c r="Q4" s="262"/>
      <c r="R4" s="262"/>
      <c r="S4" s="392">
        <v>1076868383</v>
      </c>
      <c r="T4" s="262"/>
      <c r="U4" s="254">
        <v>12220</v>
      </c>
      <c r="V4" s="390">
        <f>U4</f>
        <v>12220</v>
      </c>
      <c r="W4" s="243">
        <v>43889</v>
      </c>
      <c r="X4" s="243">
        <v>44196</v>
      </c>
      <c r="Y4" s="258">
        <f t="shared" si="1"/>
        <v>44316</v>
      </c>
      <c r="Z4" s="257"/>
      <c r="AA4" s="257"/>
      <c r="AB4" s="241" t="s">
        <v>1315</v>
      </c>
      <c r="AC4" s="241" t="s">
        <v>887</v>
      </c>
      <c r="AD4" s="292">
        <v>17340006</v>
      </c>
      <c r="AE4" s="252" t="s">
        <v>893</v>
      </c>
      <c r="AF4" s="243">
        <v>43889</v>
      </c>
      <c r="AG4" s="241" t="s">
        <v>877</v>
      </c>
      <c r="AH4" s="242" t="s">
        <v>878</v>
      </c>
      <c r="AI4" s="243">
        <v>43889</v>
      </c>
      <c r="AJ4" s="242" t="s">
        <v>886</v>
      </c>
      <c r="AK4" s="241" t="s">
        <v>900</v>
      </c>
      <c r="AL4" s="242" t="s">
        <v>881</v>
      </c>
      <c r="AM4" s="241" t="s">
        <v>882</v>
      </c>
      <c r="AN4" s="261">
        <v>825000000</v>
      </c>
      <c r="AO4" s="262"/>
      <c r="AP4" s="262"/>
      <c r="AQ4" s="272">
        <v>5100004176</v>
      </c>
      <c r="AR4" s="273"/>
      <c r="AS4" s="278">
        <v>20204250122593</v>
      </c>
      <c r="AT4" s="9"/>
      <c r="AU4" s="9"/>
      <c r="AV4" s="9"/>
      <c r="AW4" s="9"/>
      <c r="AX4" s="9"/>
      <c r="AY4" s="9"/>
      <c r="AZ4" s="9"/>
    </row>
    <row r="5" spans="1:52" ht="47.25" customHeight="1" x14ac:dyDescent="0.25">
      <c r="A5" s="425" t="s">
        <v>192</v>
      </c>
      <c r="B5" s="311">
        <v>43889</v>
      </c>
      <c r="C5" s="241" t="s">
        <v>867</v>
      </c>
      <c r="D5" s="241" t="s">
        <v>868</v>
      </c>
      <c r="E5" s="260" t="s">
        <v>869</v>
      </c>
      <c r="F5" s="381" t="s">
        <v>89</v>
      </c>
      <c r="G5" s="241" t="s">
        <v>73</v>
      </c>
      <c r="H5" s="241" t="s">
        <v>870</v>
      </c>
      <c r="I5" s="364" t="s">
        <v>901</v>
      </c>
      <c r="J5" s="242" t="s">
        <v>871</v>
      </c>
      <c r="K5" s="242" t="s">
        <v>871</v>
      </c>
      <c r="L5" s="242"/>
      <c r="M5" s="266" t="s">
        <v>154</v>
      </c>
      <c r="N5" s="241" t="s">
        <v>902</v>
      </c>
      <c r="O5" s="293">
        <v>50000000</v>
      </c>
      <c r="P5" s="241" t="s">
        <v>903</v>
      </c>
      <c r="Q5" s="257"/>
      <c r="R5" s="257"/>
      <c r="S5" s="392">
        <f t="shared" si="2"/>
        <v>49974276</v>
      </c>
      <c r="T5" s="257"/>
      <c r="U5" s="254">
        <v>25724</v>
      </c>
      <c r="V5" s="304">
        <f>U5</f>
        <v>25724</v>
      </c>
      <c r="W5" s="243">
        <v>43889</v>
      </c>
      <c r="X5" s="243">
        <v>44196</v>
      </c>
      <c r="Y5" s="258">
        <f>+X5+120</f>
        <v>44316</v>
      </c>
      <c r="Z5" s="257"/>
      <c r="AA5" s="257"/>
      <c r="AB5" s="241" t="s">
        <v>1315</v>
      </c>
      <c r="AC5" s="253" t="s">
        <v>904</v>
      </c>
      <c r="AD5" s="291"/>
      <c r="AE5" s="252" t="s">
        <v>905</v>
      </c>
      <c r="AF5" s="243">
        <v>43889</v>
      </c>
      <c r="AG5" s="241" t="s">
        <v>877</v>
      </c>
      <c r="AH5" s="242" t="s">
        <v>878</v>
      </c>
      <c r="AI5" s="243">
        <v>43889</v>
      </c>
      <c r="AJ5" s="270" t="s">
        <v>906</v>
      </c>
      <c r="AK5" s="270" t="s">
        <v>907</v>
      </c>
      <c r="AL5" s="242" t="s">
        <v>881</v>
      </c>
      <c r="AM5" s="241" t="s">
        <v>882</v>
      </c>
      <c r="AN5" s="261">
        <v>825000000</v>
      </c>
      <c r="AO5" s="262"/>
      <c r="AP5" s="262"/>
      <c r="AQ5" s="272">
        <v>5100004212</v>
      </c>
      <c r="AR5" s="273"/>
      <c r="AS5" s="257"/>
      <c r="AT5" s="9"/>
      <c r="AU5" s="9"/>
      <c r="AV5" s="9"/>
      <c r="AW5" s="9"/>
      <c r="AX5" s="9"/>
      <c r="AY5" s="9"/>
      <c r="AZ5" s="9"/>
    </row>
    <row r="6" spans="1:52" ht="66" customHeight="1" x14ac:dyDescent="0.25">
      <c r="A6" s="425" t="s">
        <v>908</v>
      </c>
      <c r="B6" s="311">
        <v>43889</v>
      </c>
      <c r="C6" s="241" t="s">
        <v>283</v>
      </c>
      <c r="D6" s="241" t="s">
        <v>868</v>
      </c>
      <c r="E6" s="260" t="s">
        <v>869</v>
      </c>
      <c r="F6" s="381" t="s">
        <v>97</v>
      </c>
      <c r="G6" s="241" t="s">
        <v>74</v>
      </c>
      <c r="H6" s="241" t="s">
        <v>870</v>
      </c>
      <c r="I6" s="241" t="s">
        <v>909</v>
      </c>
      <c r="J6" s="242" t="s">
        <v>871</v>
      </c>
      <c r="K6" s="242" t="s">
        <v>871</v>
      </c>
      <c r="L6" s="257"/>
      <c r="M6" s="266" t="s">
        <v>910</v>
      </c>
      <c r="N6" s="241" t="s">
        <v>911</v>
      </c>
      <c r="O6" s="293">
        <v>300000000</v>
      </c>
      <c r="P6" s="241" t="s">
        <v>912</v>
      </c>
      <c r="Q6" s="271">
        <v>43979</v>
      </c>
      <c r="R6" s="295">
        <v>150000000</v>
      </c>
      <c r="S6" s="392">
        <f t="shared" si="2"/>
        <v>449469668</v>
      </c>
      <c r="T6" s="257"/>
      <c r="U6" s="376">
        <v>530332</v>
      </c>
      <c r="V6" s="304">
        <f>U6</f>
        <v>530332</v>
      </c>
      <c r="W6" s="243">
        <v>43889</v>
      </c>
      <c r="X6" s="243">
        <v>44104</v>
      </c>
      <c r="Y6" s="258">
        <f>+X6+120</f>
        <v>44224</v>
      </c>
      <c r="Z6" s="257"/>
      <c r="AA6" s="257"/>
      <c r="AB6" s="241" t="s">
        <v>1315</v>
      </c>
      <c r="AC6" s="253" t="s">
        <v>904</v>
      </c>
      <c r="AD6" s="291"/>
      <c r="AE6" s="252" t="s">
        <v>905</v>
      </c>
      <c r="AF6" s="243">
        <v>43893</v>
      </c>
      <c r="AG6" s="241" t="s">
        <v>877</v>
      </c>
      <c r="AH6" s="242" t="s">
        <v>878</v>
      </c>
      <c r="AI6" s="243">
        <v>43893</v>
      </c>
      <c r="AJ6" s="241" t="s">
        <v>879</v>
      </c>
      <c r="AK6" s="241" t="s">
        <v>913</v>
      </c>
      <c r="AL6" s="242" t="s">
        <v>881</v>
      </c>
      <c r="AM6" s="241" t="s">
        <v>882</v>
      </c>
      <c r="AN6" s="262"/>
      <c r="AO6" s="262"/>
      <c r="AP6" s="262"/>
      <c r="AQ6" s="272">
        <v>5100004200</v>
      </c>
      <c r="AR6" s="273"/>
      <c r="AS6" s="257"/>
      <c r="AT6" s="9"/>
      <c r="AU6" s="9"/>
      <c r="AV6" s="9"/>
      <c r="AW6" s="9"/>
      <c r="AX6" s="9"/>
      <c r="AY6" s="9"/>
      <c r="AZ6" s="9"/>
    </row>
    <row r="7" spans="1:52" ht="63" customHeight="1" x14ac:dyDescent="0.25">
      <c r="A7" s="425" t="s">
        <v>914</v>
      </c>
      <c r="B7" s="311" t="s">
        <v>915</v>
      </c>
      <c r="C7" s="241" t="s">
        <v>283</v>
      </c>
      <c r="D7" s="241" t="s">
        <v>868</v>
      </c>
      <c r="E7" s="260" t="s">
        <v>869</v>
      </c>
      <c r="F7" s="381" t="s">
        <v>916</v>
      </c>
      <c r="G7" s="241" t="s">
        <v>76</v>
      </c>
      <c r="H7" s="241" t="s">
        <v>917</v>
      </c>
      <c r="I7" s="364" t="s">
        <v>1231</v>
      </c>
      <c r="J7" s="242" t="s">
        <v>871</v>
      </c>
      <c r="K7" s="242" t="s">
        <v>871</v>
      </c>
      <c r="L7" s="257"/>
      <c r="M7" s="266" t="s">
        <v>918</v>
      </c>
      <c r="N7" s="242" t="s">
        <v>919</v>
      </c>
      <c r="O7" s="293">
        <v>700000000</v>
      </c>
      <c r="P7" s="241" t="s">
        <v>920</v>
      </c>
      <c r="Q7" s="257"/>
      <c r="R7" s="257"/>
      <c r="S7" s="392">
        <f t="shared" si="2"/>
        <v>699952753</v>
      </c>
      <c r="T7" s="257"/>
      <c r="U7" s="259">
        <v>47247</v>
      </c>
      <c r="V7" s="304">
        <f>U7</f>
        <v>47247</v>
      </c>
      <c r="W7" s="243">
        <v>43900</v>
      </c>
      <c r="X7" s="243" t="s">
        <v>921</v>
      </c>
      <c r="Y7" s="389" t="s">
        <v>922</v>
      </c>
      <c r="Z7" s="257"/>
      <c r="AA7" s="257"/>
      <c r="AB7" s="241" t="s">
        <v>1315</v>
      </c>
      <c r="AC7" s="253" t="s">
        <v>923</v>
      </c>
      <c r="AD7" s="292">
        <v>17340006</v>
      </c>
      <c r="AE7" s="252" t="s">
        <v>924</v>
      </c>
      <c r="AF7" s="243">
        <v>43901</v>
      </c>
      <c r="AG7" s="241" t="s">
        <v>877</v>
      </c>
      <c r="AH7" s="242" t="s">
        <v>878</v>
      </c>
      <c r="AI7" s="243">
        <v>43901</v>
      </c>
      <c r="AJ7" s="270" t="s">
        <v>906</v>
      </c>
      <c r="AK7" s="270" t="s">
        <v>925</v>
      </c>
      <c r="AL7" s="242" t="s">
        <v>881</v>
      </c>
      <c r="AM7" s="241" t="s">
        <v>882</v>
      </c>
      <c r="AN7" s="261">
        <v>525000000</v>
      </c>
      <c r="AO7" s="262"/>
      <c r="AP7" s="262"/>
      <c r="AQ7" s="272">
        <v>5100004221</v>
      </c>
      <c r="AR7" s="273"/>
      <c r="AS7" s="257"/>
      <c r="AT7" s="9"/>
      <c r="AU7" s="9"/>
      <c r="AV7" s="9"/>
      <c r="AW7" s="9"/>
      <c r="AX7" s="9"/>
      <c r="AY7" s="9"/>
      <c r="AZ7" s="9"/>
    </row>
    <row r="8" spans="1:52" ht="66.75" customHeight="1" x14ac:dyDescent="0.25">
      <c r="A8" s="425" t="s">
        <v>926</v>
      </c>
      <c r="B8" s="311" t="s">
        <v>927</v>
      </c>
      <c r="C8" s="241" t="s">
        <v>283</v>
      </c>
      <c r="D8" s="241" t="s">
        <v>868</v>
      </c>
      <c r="E8" s="260" t="s">
        <v>869</v>
      </c>
      <c r="F8" s="381" t="s">
        <v>928</v>
      </c>
      <c r="G8" s="241" t="s">
        <v>76</v>
      </c>
      <c r="H8" s="241" t="s">
        <v>929</v>
      </c>
      <c r="I8" s="364" t="s">
        <v>64</v>
      </c>
      <c r="J8" s="242" t="s">
        <v>871</v>
      </c>
      <c r="K8" s="242" t="s">
        <v>871</v>
      </c>
      <c r="L8" s="257"/>
      <c r="M8" s="266" t="s">
        <v>930</v>
      </c>
      <c r="N8" s="242" t="s">
        <v>931</v>
      </c>
      <c r="O8" s="293">
        <v>700000000</v>
      </c>
      <c r="P8" s="148" t="s">
        <v>1115</v>
      </c>
      <c r="Q8" s="271">
        <v>44112</v>
      </c>
      <c r="R8" s="421">
        <v>320000000</v>
      </c>
      <c r="S8" s="392">
        <v>990819278</v>
      </c>
      <c r="T8" s="257"/>
      <c r="U8" s="254">
        <f>+O8+R8-S8</f>
        <v>29180722</v>
      </c>
      <c r="V8" s="257"/>
      <c r="W8" s="243">
        <v>43903</v>
      </c>
      <c r="X8" s="243" t="s">
        <v>921</v>
      </c>
      <c r="Y8" s="258" t="s">
        <v>932</v>
      </c>
      <c r="Z8" s="257"/>
      <c r="AA8" s="257"/>
      <c r="AB8" s="241" t="s">
        <v>1315</v>
      </c>
      <c r="AC8" s="253" t="s">
        <v>884</v>
      </c>
      <c r="AD8" s="291"/>
      <c r="AE8" s="252" t="s">
        <v>885</v>
      </c>
      <c r="AF8" s="243" t="s">
        <v>927</v>
      </c>
      <c r="AG8" s="241" t="s">
        <v>877</v>
      </c>
      <c r="AH8" s="242" t="s">
        <v>878</v>
      </c>
      <c r="AI8" s="243" t="s">
        <v>933</v>
      </c>
      <c r="AJ8" s="270" t="s">
        <v>906</v>
      </c>
      <c r="AK8" s="270" t="s">
        <v>934</v>
      </c>
      <c r="AL8" s="242" t="s">
        <v>881</v>
      </c>
      <c r="AM8" s="241" t="s">
        <v>882</v>
      </c>
      <c r="AN8" s="261">
        <v>525000000</v>
      </c>
      <c r="AO8" s="262"/>
      <c r="AP8" s="262"/>
      <c r="AQ8" s="272">
        <v>5100004242</v>
      </c>
      <c r="AR8" s="273"/>
      <c r="AS8" s="257"/>
      <c r="AT8" s="9"/>
      <c r="AU8" s="9"/>
      <c r="AV8" s="9"/>
      <c r="AW8" s="9"/>
      <c r="AX8" s="9"/>
      <c r="AY8" s="9"/>
      <c r="AZ8" s="9"/>
    </row>
    <row r="9" spans="1:52" ht="49.5" customHeight="1" x14ac:dyDescent="0.25">
      <c r="A9" s="425" t="s">
        <v>935</v>
      </c>
      <c r="B9" s="311" t="s">
        <v>936</v>
      </c>
      <c r="C9" s="241" t="s">
        <v>867</v>
      </c>
      <c r="D9" s="241" t="s">
        <v>868</v>
      </c>
      <c r="E9" s="260" t="s">
        <v>869</v>
      </c>
      <c r="F9" s="381" t="s">
        <v>937</v>
      </c>
      <c r="G9" s="241" t="s">
        <v>73</v>
      </c>
      <c r="H9" s="241" t="s">
        <v>870</v>
      </c>
      <c r="I9" s="364" t="s">
        <v>1009</v>
      </c>
      <c r="J9" s="242" t="s">
        <v>871</v>
      </c>
      <c r="K9" s="242" t="s">
        <v>871</v>
      </c>
      <c r="L9" s="242"/>
      <c r="M9" s="266" t="s">
        <v>938</v>
      </c>
      <c r="N9" s="242" t="s">
        <v>939</v>
      </c>
      <c r="O9" s="293">
        <v>57000000</v>
      </c>
      <c r="P9" s="241" t="s">
        <v>1087</v>
      </c>
      <c r="Q9" s="257"/>
      <c r="R9" s="304"/>
      <c r="S9" s="392">
        <v>56997906</v>
      </c>
      <c r="T9" s="257"/>
      <c r="U9" s="259">
        <f>+O9-S9</f>
        <v>2094</v>
      </c>
      <c r="V9" s="257"/>
      <c r="W9" s="255" t="s">
        <v>936</v>
      </c>
      <c r="X9" s="243" t="s">
        <v>921</v>
      </c>
      <c r="Y9" s="258" t="s">
        <v>922</v>
      </c>
      <c r="Z9" s="257"/>
      <c r="AA9" s="257"/>
      <c r="AB9" s="241" t="s">
        <v>1315</v>
      </c>
      <c r="AC9" s="253" t="s">
        <v>940</v>
      </c>
      <c r="AD9" s="292">
        <v>17340006</v>
      </c>
      <c r="AE9" s="252" t="s">
        <v>924</v>
      </c>
      <c r="AF9" s="243" t="s">
        <v>941</v>
      </c>
      <c r="AG9" s="241" t="s">
        <v>877</v>
      </c>
      <c r="AH9" s="242" t="s">
        <v>878</v>
      </c>
      <c r="AI9" s="243" t="s">
        <v>942</v>
      </c>
      <c r="AJ9" s="270" t="s">
        <v>906</v>
      </c>
      <c r="AK9" s="270" t="s">
        <v>943</v>
      </c>
      <c r="AL9" s="242" t="s">
        <v>881</v>
      </c>
      <c r="AM9" s="241" t="s">
        <v>882</v>
      </c>
      <c r="AN9" s="261">
        <v>42750000</v>
      </c>
      <c r="AO9" s="262"/>
      <c r="AP9" s="262"/>
      <c r="AQ9" s="272">
        <v>5100004238</v>
      </c>
      <c r="AR9" s="273"/>
      <c r="AS9" s="257"/>
      <c r="AT9" s="9"/>
      <c r="AU9" s="9"/>
      <c r="AV9" s="9"/>
      <c r="AW9" s="9"/>
      <c r="AX9" s="9"/>
      <c r="AY9" s="9"/>
      <c r="AZ9" s="9"/>
    </row>
    <row r="10" spans="1:52" ht="87.75" customHeight="1" x14ac:dyDescent="0.25">
      <c r="A10" s="425" t="s">
        <v>944</v>
      </c>
      <c r="B10" s="311" t="s">
        <v>941</v>
      </c>
      <c r="C10" s="241" t="s">
        <v>283</v>
      </c>
      <c r="D10" s="241" t="s">
        <v>868</v>
      </c>
      <c r="E10" s="260" t="s">
        <v>869</v>
      </c>
      <c r="F10" s="381" t="s">
        <v>945</v>
      </c>
      <c r="G10" s="241" t="s">
        <v>76</v>
      </c>
      <c r="H10" s="241" t="s">
        <v>870</v>
      </c>
      <c r="I10" s="364" t="s">
        <v>312</v>
      </c>
      <c r="J10" s="242" t="s">
        <v>871</v>
      </c>
      <c r="K10" s="242" t="s">
        <v>871</v>
      </c>
      <c r="L10" s="257"/>
      <c r="M10" s="266" t="s">
        <v>946</v>
      </c>
      <c r="N10" s="242" t="s">
        <v>947</v>
      </c>
      <c r="O10" s="293">
        <v>250000000</v>
      </c>
      <c r="P10" s="241" t="s">
        <v>1088</v>
      </c>
      <c r="Q10" s="257"/>
      <c r="R10" s="304"/>
      <c r="S10" s="393">
        <v>236391496</v>
      </c>
      <c r="T10" s="257"/>
      <c r="U10" s="254">
        <f>+O10-S10</f>
        <v>13608504</v>
      </c>
      <c r="V10" s="304">
        <f>U10</f>
        <v>13608504</v>
      </c>
      <c r="W10" s="243" t="s">
        <v>942</v>
      </c>
      <c r="X10" s="243" t="s">
        <v>921</v>
      </c>
      <c r="Y10" s="258" t="s">
        <v>922</v>
      </c>
      <c r="Z10" s="257"/>
      <c r="AA10" s="257"/>
      <c r="AB10" s="241" t="s">
        <v>1315</v>
      </c>
      <c r="AC10" s="253" t="s">
        <v>948</v>
      </c>
      <c r="AD10" s="291"/>
      <c r="AE10" s="252" t="s">
        <v>949</v>
      </c>
      <c r="AF10" s="243" t="s">
        <v>950</v>
      </c>
      <c r="AG10" s="241" t="s">
        <v>877</v>
      </c>
      <c r="AH10" s="242" t="s">
        <v>878</v>
      </c>
      <c r="AI10" s="243" t="s">
        <v>951</v>
      </c>
      <c r="AJ10" s="270" t="s">
        <v>952</v>
      </c>
      <c r="AK10" s="270" t="s">
        <v>953</v>
      </c>
      <c r="AL10" s="242" t="s">
        <v>881</v>
      </c>
      <c r="AM10" s="241" t="s">
        <v>882</v>
      </c>
      <c r="AN10" s="261">
        <v>185000000</v>
      </c>
      <c r="AO10" s="262"/>
      <c r="AP10" s="262"/>
      <c r="AQ10" s="272">
        <v>5100004283</v>
      </c>
      <c r="AR10" s="273"/>
      <c r="AS10" s="257"/>
      <c r="AT10" s="9"/>
      <c r="AU10" s="9"/>
      <c r="AV10" s="9"/>
      <c r="AW10" s="9"/>
      <c r="AX10" s="9"/>
      <c r="AY10" s="9"/>
      <c r="AZ10" s="9"/>
    </row>
    <row r="11" spans="1:52" ht="48" x14ac:dyDescent="0.25">
      <c r="A11" s="425" t="s">
        <v>954</v>
      </c>
      <c r="B11" s="311" t="s">
        <v>941</v>
      </c>
      <c r="C11" s="241" t="s">
        <v>283</v>
      </c>
      <c r="D11" s="241" t="s">
        <v>868</v>
      </c>
      <c r="E11" s="260" t="s">
        <v>869</v>
      </c>
      <c r="F11" s="381" t="s">
        <v>945</v>
      </c>
      <c r="G11" s="241" t="s">
        <v>76</v>
      </c>
      <c r="H11" s="241" t="s">
        <v>870</v>
      </c>
      <c r="I11" s="364" t="s">
        <v>312</v>
      </c>
      <c r="J11" s="242" t="s">
        <v>871</v>
      </c>
      <c r="K11" s="242" t="s">
        <v>871</v>
      </c>
      <c r="L11" s="257"/>
      <c r="M11" s="266" t="s">
        <v>955</v>
      </c>
      <c r="N11" s="242" t="s">
        <v>956</v>
      </c>
      <c r="O11" s="293">
        <v>600000000</v>
      </c>
      <c r="P11" s="241" t="s">
        <v>1089</v>
      </c>
      <c r="Q11" s="271">
        <v>44069</v>
      </c>
      <c r="R11" s="420">
        <v>100000000</v>
      </c>
      <c r="S11" s="392">
        <f>O11+R11-U11</f>
        <v>698077469</v>
      </c>
      <c r="T11" s="257"/>
      <c r="U11" s="269">
        <v>1922531</v>
      </c>
      <c r="V11" s="257"/>
      <c r="W11" s="243" t="s">
        <v>942</v>
      </c>
      <c r="X11" s="243" t="s">
        <v>921</v>
      </c>
      <c r="Y11" s="258" t="s">
        <v>922</v>
      </c>
      <c r="Z11" s="257"/>
      <c r="AA11" s="257"/>
      <c r="AB11" s="241" t="s">
        <v>1315</v>
      </c>
      <c r="AC11" s="253" t="s">
        <v>884</v>
      </c>
      <c r="AD11" s="291">
        <v>52996624</v>
      </c>
      <c r="AE11" s="252" t="s">
        <v>885</v>
      </c>
      <c r="AF11" s="243" t="s">
        <v>941</v>
      </c>
      <c r="AG11" s="241" t="s">
        <v>877</v>
      </c>
      <c r="AH11" s="242" t="s">
        <v>878</v>
      </c>
      <c r="AI11" s="243" t="s">
        <v>957</v>
      </c>
      <c r="AJ11" s="270" t="s">
        <v>952</v>
      </c>
      <c r="AK11" s="270" t="s">
        <v>958</v>
      </c>
      <c r="AL11" s="242" t="s">
        <v>959</v>
      </c>
      <c r="AM11" s="241" t="s">
        <v>882</v>
      </c>
      <c r="AN11" s="261">
        <v>450000000</v>
      </c>
      <c r="AO11" s="262"/>
      <c r="AP11" s="262"/>
      <c r="AQ11" s="272">
        <v>5100004259</v>
      </c>
      <c r="AR11" s="273"/>
      <c r="AS11" s="257"/>
      <c r="AT11" s="9"/>
      <c r="AU11" s="9"/>
      <c r="AV11" s="9"/>
      <c r="AW11" s="9"/>
      <c r="AX11" s="9"/>
      <c r="AY11" s="9"/>
      <c r="AZ11" s="9"/>
    </row>
    <row r="12" spans="1:52" ht="48.75" thickBot="1" x14ac:dyDescent="0.3">
      <c r="A12" s="425" t="s">
        <v>960</v>
      </c>
      <c r="B12" s="311" t="s">
        <v>957</v>
      </c>
      <c r="C12" s="241" t="s">
        <v>867</v>
      </c>
      <c r="D12" s="241" t="s">
        <v>868</v>
      </c>
      <c r="E12" s="260" t="s">
        <v>869</v>
      </c>
      <c r="F12" s="381" t="s">
        <v>961</v>
      </c>
      <c r="G12" s="241" t="s">
        <v>73</v>
      </c>
      <c r="H12" s="241" t="s">
        <v>870</v>
      </c>
      <c r="I12" s="364" t="s">
        <v>1029</v>
      </c>
      <c r="J12" s="242" t="s">
        <v>871</v>
      </c>
      <c r="K12" s="242" t="s">
        <v>871</v>
      </c>
      <c r="L12" s="242"/>
      <c r="M12" s="266" t="s">
        <v>962</v>
      </c>
      <c r="N12" s="242" t="s">
        <v>963</v>
      </c>
      <c r="O12" s="293">
        <v>46000000</v>
      </c>
      <c r="P12" s="241" t="s">
        <v>1090</v>
      </c>
      <c r="Q12" s="271">
        <v>44048</v>
      </c>
      <c r="R12" s="420">
        <v>20000000</v>
      </c>
      <c r="S12" s="394">
        <f>O12-U2</f>
        <v>43346640</v>
      </c>
      <c r="T12" s="304"/>
      <c r="U12" s="309">
        <v>159.614</v>
      </c>
      <c r="V12" s="257">
        <f>U12</f>
        <v>159.614</v>
      </c>
      <c r="W12" s="243" t="s">
        <v>957</v>
      </c>
      <c r="X12" s="243" t="s">
        <v>964</v>
      </c>
      <c r="Y12" s="258" t="s">
        <v>932</v>
      </c>
      <c r="Z12" s="257"/>
      <c r="AA12" s="257"/>
      <c r="AB12" s="241" t="s">
        <v>1315</v>
      </c>
      <c r="AC12" s="253" t="s">
        <v>965</v>
      </c>
      <c r="AD12" s="291"/>
      <c r="AE12" s="252" t="s">
        <v>966</v>
      </c>
      <c r="AF12" s="243" t="s">
        <v>950</v>
      </c>
      <c r="AG12" s="241" t="s">
        <v>877</v>
      </c>
      <c r="AH12" s="242" t="s">
        <v>878</v>
      </c>
      <c r="AI12" s="243" t="s">
        <v>967</v>
      </c>
      <c r="AJ12" s="270" t="s">
        <v>952</v>
      </c>
      <c r="AK12" s="270" t="s">
        <v>968</v>
      </c>
      <c r="AL12" s="242" t="s">
        <v>959</v>
      </c>
      <c r="AM12" s="241" t="s">
        <v>882</v>
      </c>
      <c r="AN12" s="265">
        <v>34500000</v>
      </c>
      <c r="AO12" s="262"/>
      <c r="AP12" s="262"/>
      <c r="AQ12" s="272">
        <v>5100004308</v>
      </c>
      <c r="AR12" s="273"/>
      <c r="AS12" s="257"/>
      <c r="AT12" s="9"/>
      <c r="AU12" s="9"/>
      <c r="AV12" s="9"/>
      <c r="AW12" s="9"/>
      <c r="AX12" s="9"/>
      <c r="AY12" s="9"/>
      <c r="AZ12" s="9"/>
    </row>
    <row r="13" spans="1:52" ht="60.75" thickBot="1" x14ac:dyDescent="0.3">
      <c r="A13" s="425" t="s">
        <v>969</v>
      </c>
      <c r="B13" s="311" t="s">
        <v>970</v>
      </c>
      <c r="C13" s="241" t="s">
        <v>283</v>
      </c>
      <c r="D13" s="241" t="s">
        <v>868</v>
      </c>
      <c r="E13" s="260" t="s">
        <v>869</v>
      </c>
      <c r="F13" s="381" t="s">
        <v>971</v>
      </c>
      <c r="G13" s="241" t="s">
        <v>75</v>
      </c>
      <c r="H13" s="241" t="s">
        <v>870</v>
      </c>
      <c r="I13" s="364" t="s">
        <v>290</v>
      </c>
      <c r="J13" s="242" t="s">
        <v>871</v>
      </c>
      <c r="K13" s="242" t="s">
        <v>871</v>
      </c>
      <c r="L13" s="257"/>
      <c r="M13" s="266" t="s">
        <v>972</v>
      </c>
      <c r="N13" s="242">
        <v>0</v>
      </c>
      <c r="O13" s="293">
        <v>70000000</v>
      </c>
      <c r="P13" s="241" t="s">
        <v>1091</v>
      </c>
      <c r="Q13" s="257"/>
      <c r="R13" s="257"/>
      <c r="S13" s="392">
        <f t="shared" si="2"/>
        <v>59445000</v>
      </c>
      <c r="T13" s="257"/>
      <c r="U13" s="377">
        <v>10555000</v>
      </c>
      <c r="V13" s="257"/>
      <c r="W13" s="243" t="s">
        <v>973</v>
      </c>
      <c r="X13" s="243" t="s">
        <v>921</v>
      </c>
      <c r="Y13" s="258" t="s">
        <v>922</v>
      </c>
      <c r="Z13" s="257"/>
      <c r="AA13" s="257"/>
      <c r="AB13" s="241" t="s">
        <v>1315</v>
      </c>
      <c r="AC13" s="253" t="s">
        <v>896</v>
      </c>
      <c r="AD13" s="291">
        <v>39777586</v>
      </c>
      <c r="AE13" s="252" t="s">
        <v>966</v>
      </c>
      <c r="AF13" s="243" t="s">
        <v>970</v>
      </c>
      <c r="AG13" s="241" t="s">
        <v>877</v>
      </c>
      <c r="AH13" s="242" t="s">
        <v>878</v>
      </c>
      <c r="AI13" s="243"/>
      <c r="AJ13" s="270"/>
      <c r="AK13" s="270"/>
      <c r="AL13" s="242"/>
      <c r="AM13" s="241"/>
      <c r="AN13" s="262"/>
      <c r="AO13" s="262"/>
      <c r="AP13" s="262"/>
      <c r="AQ13" s="272" t="s">
        <v>897</v>
      </c>
      <c r="AR13" s="273"/>
      <c r="AS13" s="257"/>
      <c r="AT13" s="9"/>
      <c r="AU13" s="9"/>
      <c r="AV13" s="9"/>
      <c r="AW13" s="9"/>
      <c r="AX13" s="9"/>
      <c r="AY13" s="9"/>
      <c r="AZ13" s="9"/>
    </row>
    <row r="14" spans="1:52" ht="84" x14ac:dyDescent="0.25">
      <c r="A14" s="425" t="s">
        <v>974</v>
      </c>
      <c r="B14" s="311" t="s">
        <v>975</v>
      </c>
      <c r="C14" s="241" t="s">
        <v>867</v>
      </c>
      <c r="D14" s="241" t="s">
        <v>868</v>
      </c>
      <c r="E14" s="260" t="s">
        <v>869</v>
      </c>
      <c r="F14" s="381" t="s">
        <v>976</v>
      </c>
      <c r="G14" s="241" t="s">
        <v>74</v>
      </c>
      <c r="H14" s="241" t="s">
        <v>977</v>
      </c>
      <c r="I14" s="364" t="s">
        <v>1001</v>
      </c>
      <c r="J14" s="242" t="s">
        <v>871</v>
      </c>
      <c r="K14" s="242" t="s">
        <v>871</v>
      </c>
      <c r="L14" s="242"/>
      <c r="M14" s="280" t="s">
        <v>978</v>
      </c>
      <c r="N14" s="242" t="s">
        <v>979</v>
      </c>
      <c r="O14" s="293">
        <v>95600000</v>
      </c>
      <c r="P14" s="241" t="s">
        <v>1092</v>
      </c>
      <c r="Q14" s="257"/>
      <c r="R14" s="257"/>
      <c r="S14" s="392">
        <v>95585983</v>
      </c>
      <c r="T14" s="257"/>
      <c r="U14" s="254">
        <f>+O14-S14</f>
        <v>14017</v>
      </c>
      <c r="V14" s="257"/>
      <c r="W14" s="243" t="s">
        <v>975</v>
      </c>
      <c r="X14" s="243" t="s">
        <v>980</v>
      </c>
      <c r="Y14" s="258" t="s">
        <v>922</v>
      </c>
      <c r="Z14" s="257"/>
      <c r="AA14" s="257"/>
      <c r="AB14" s="241" t="s">
        <v>1315</v>
      </c>
      <c r="AC14" s="253" t="s">
        <v>965</v>
      </c>
      <c r="AD14" s="291"/>
      <c r="AE14" s="252" t="s">
        <v>966</v>
      </c>
      <c r="AF14" s="243" t="s">
        <v>975</v>
      </c>
      <c r="AG14" s="241" t="s">
        <v>877</v>
      </c>
      <c r="AH14" s="242" t="s">
        <v>878</v>
      </c>
      <c r="AI14" s="243" t="s">
        <v>950</v>
      </c>
      <c r="AJ14" s="270" t="s">
        <v>981</v>
      </c>
      <c r="AK14" s="270">
        <v>100024173</v>
      </c>
      <c r="AL14" s="242" t="s">
        <v>881</v>
      </c>
      <c r="AM14" s="241" t="s">
        <v>882</v>
      </c>
      <c r="AN14" s="261">
        <v>71700000</v>
      </c>
      <c r="AO14" s="262"/>
      <c r="AP14" s="262"/>
      <c r="AQ14" s="272">
        <v>5100004309</v>
      </c>
      <c r="AR14" s="273"/>
      <c r="AS14" s="257"/>
      <c r="AT14" s="9"/>
      <c r="AU14" s="9"/>
      <c r="AV14" s="9"/>
      <c r="AW14" s="9"/>
      <c r="AX14" s="9"/>
      <c r="AY14" s="9"/>
      <c r="AZ14" s="9"/>
    </row>
    <row r="15" spans="1:52" ht="48" x14ac:dyDescent="0.25">
      <c r="A15" s="425" t="s">
        <v>982</v>
      </c>
      <c r="B15" s="311" t="s">
        <v>983</v>
      </c>
      <c r="C15" s="241" t="s">
        <v>867</v>
      </c>
      <c r="D15" s="241" t="s">
        <v>868</v>
      </c>
      <c r="E15" s="260" t="s">
        <v>869</v>
      </c>
      <c r="F15" s="381" t="s">
        <v>984</v>
      </c>
      <c r="G15" s="241" t="s">
        <v>74</v>
      </c>
      <c r="H15" s="241" t="s">
        <v>870</v>
      </c>
      <c r="I15" s="364" t="s">
        <v>1232</v>
      </c>
      <c r="J15" s="242" t="s">
        <v>871</v>
      </c>
      <c r="K15" s="242" t="s">
        <v>871</v>
      </c>
      <c r="L15" s="242"/>
      <c r="M15" s="281" t="s">
        <v>985</v>
      </c>
      <c r="N15" s="242" t="s">
        <v>986</v>
      </c>
      <c r="O15" s="293">
        <v>170000000</v>
      </c>
      <c r="P15" s="241" t="s">
        <v>1093</v>
      </c>
      <c r="Q15" s="418" t="s">
        <v>1233</v>
      </c>
      <c r="R15" s="296">
        <v>85000000</v>
      </c>
      <c r="S15" s="392">
        <f>O15+R15-U15</f>
        <v>245313726</v>
      </c>
      <c r="T15" s="257"/>
      <c r="U15" s="376">
        <v>9686274</v>
      </c>
      <c r="V15" s="257"/>
      <c r="W15" s="243" t="s">
        <v>987</v>
      </c>
      <c r="X15" s="243" t="s">
        <v>988</v>
      </c>
      <c r="Y15" s="258" t="s">
        <v>989</v>
      </c>
      <c r="Z15" s="257"/>
      <c r="AA15" s="257"/>
      <c r="AB15" s="241" t="s">
        <v>1315</v>
      </c>
      <c r="AC15" s="253" t="s">
        <v>990</v>
      </c>
      <c r="AD15" s="291"/>
      <c r="AE15" s="252" t="s">
        <v>966</v>
      </c>
      <c r="AF15" s="243" t="s">
        <v>991</v>
      </c>
      <c r="AG15" s="241" t="s">
        <v>877</v>
      </c>
      <c r="AH15" s="242" t="s">
        <v>878</v>
      </c>
      <c r="AI15" s="243" t="s">
        <v>987</v>
      </c>
      <c r="AJ15" s="270" t="s">
        <v>992</v>
      </c>
      <c r="AK15" s="270" t="s">
        <v>993</v>
      </c>
      <c r="AL15" s="242" t="s">
        <v>881</v>
      </c>
      <c r="AM15" s="241" t="s">
        <v>882</v>
      </c>
      <c r="AN15" s="261">
        <v>127500000</v>
      </c>
      <c r="AO15" s="262"/>
      <c r="AP15" s="262"/>
      <c r="AQ15" s="272">
        <v>5100004293</v>
      </c>
      <c r="AR15" s="273"/>
      <c r="AS15" s="257"/>
      <c r="AT15" s="9"/>
      <c r="AU15" s="9"/>
      <c r="AV15" s="9"/>
      <c r="AW15" s="9"/>
      <c r="AX15" s="9"/>
      <c r="AY15" s="9"/>
      <c r="AZ15" s="9"/>
    </row>
    <row r="16" spans="1:52" ht="43.5" customHeight="1" x14ac:dyDescent="0.25">
      <c r="A16" s="425" t="s">
        <v>284</v>
      </c>
      <c r="B16" s="378">
        <v>43922</v>
      </c>
      <c r="C16" s="241" t="s">
        <v>283</v>
      </c>
      <c r="D16" s="241" t="s">
        <v>868</v>
      </c>
      <c r="E16" s="260" t="s">
        <v>869</v>
      </c>
      <c r="F16" s="381" t="s">
        <v>994</v>
      </c>
      <c r="G16" s="241" t="s">
        <v>73</v>
      </c>
      <c r="H16" s="241" t="s">
        <v>977</v>
      </c>
      <c r="I16" s="364" t="s">
        <v>1005</v>
      </c>
      <c r="J16" s="242" t="s">
        <v>871</v>
      </c>
      <c r="K16" s="242" t="s">
        <v>871</v>
      </c>
      <c r="L16" s="242"/>
      <c r="M16" s="282" t="s">
        <v>995</v>
      </c>
      <c r="N16" s="242" t="s">
        <v>996</v>
      </c>
      <c r="O16" s="293">
        <v>22700000</v>
      </c>
      <c r="P16" s="241" t="s">
        <v>1094</v>
      </c>
      <c r="Q16" s="257"/>
      <c r="R16" s="257"/>
      <c r="S16" s="392">
        <v>22700000</v>
      </c>
      <c r="T16" s="257"/>
      <c r="U16" s="254">
        <f>+O16-S16</f>
        <v>0</v>
      </c>
      <c r="V16" s="257"/>
      <c r="W16" s="286">
        <v>43922</v>
      </c>
      <c r="X16" s="286">
        <v>44180</v>
      </c>
      <c r="Y16" s="378">
        <v>44316</v>
      </c>
      <c r="Z16" s="257"/>
      <c r="AA16" s="257"/>
      <c r="AB16" s="241" t="s">
        <v>1315</v>
      </c>
      <c r="AC16" s="418" t="s">
        <v>965</v>
      </c>
      <c r="AD16" s="291"/>
      <c r="AE16" s="273" t="s">
        <v>1241</v>
      </c>
      <c r="AF16" s="257"/>
      <c r="AG16" s="241" t="s">
        <v>877</v>
      </c>
      <c r="AH16" s="242" t="s">
        <v>878</v>
      </c>
      <c r="AI16" s="257"/>
      <c r="AJ16" s="257"/>
      <c r="AK16" s="257"/>
      <c r="AL16" s="242" t="s">
        <v>881</v>
      </c>
      <c r="AM16" s="257"/>
      <c r="AN16" s="257"/>
      <c r="AO16" s="257"/>
      <c r="AP16" s="257"/>
      <c r="AQ16" s="257"/>
      <c r="AR16" s="257"/>
      <c r="AS16" s="9"/>
      <c r="AT16" s="9"/>
      <c r="AU16" s="9"/>
      <c r="AV16" s="9"/>
      <c r="AW16" s="9"/>
      <c r="AX16" s="9"/>
      <c r="AY16" s="9"/>
      <c r="AZ16" s="9"/>
    </row>
    <row r="17" spans="1:52" ht="47.25" customHeight="1" x14ac:dyDescent="0.25">
      <c r="A17" s="425" t="s">
        <v>997</v>
      </c>
      <c r="B17" s="378">
        <v>43923</v>
      </c>
      <c r="C17" s="241" t="s">
        <v>283</v>
      </c>
      <c r="D17" s="241" t="s">
        <v>868</v>
      </c>
      <c r="E17" s="260" t="s">
        <v>869</v>
      </c>
      <c r="F17" s="381" t="s">
        <v>998</v>
      </c>
      <c r="G17" s="241" t="s">
        <v>73</v>
      </c>
      <c r="H17" s="241" t="s">
        <v>870</v>
      </c>
      <c r="I17" s="364" t="s">
        <v>287</v>
      </c>
      <c r="J17" s="242" t="s">
        <v>871</v>
      </c>
      <c r="K17" s="242" t="s">
        <v>871</v>
      </c>
      <c r="L17" s="242"/>
      <c r="M17" s="283" t="s">
        <v>999</v>
      </c>
      <c r="N17" s="242" t="s">
        <v>1000</v>
      </c>
      <c r="O17" s="293">
        <v>35000000</v>
      </c>
      <c r="P17" s="253" t="s">
        <v>1095</v>
      </c>
      <c r="Q17" s="257"/>
      <c r="R17" s="257"/>
      <c r="S17" s="392">
        <v>34999990</v>
      </c>
      <c r="T17" s="257"/>
      <c r="U17" s="254">
        <f>+O17-S17</f>
        <v>10</v>
      </c>
      <c r="V17" s="257"/>
      <c r="W17" s="286">
        <v>43923</v>
      </c>
      <c r="X17" s="286">
        <v>44196</v>
      </c>
      <c r="Y17" s="378">
        <v>44316</v>
      </c>
      <c r="Z17" s="257"/>
      <c r="AA17" s="257"/>
      <c r="AB17" s="241" t="s">
        <v>1315</v>
      </c>
      <c r="AC17" s="253" t="s">
        <v>884</v>
      </c>
      <c r="AD17" s="291"/>
      <c r="AE17" s="273" t="s">
        <v>885</v>
      </c>
      <c r="AF17" s="257"/>
      <c r="AG17" s="241" t="s">
        <v>877</v>
      </c>
      <c r="AH17" s="242" t="s">
        <v>878</v>
      </c>
      <c r="AI17" s="257"/>
      <c r="AJ17" s="257"/>
      <c r="AK17" s="257"/>
      <c r="AL17" s="242" t="s">
        <v>881</v>
      </c>
      <c r="AM17" s="257"/>
      <c r="AN17" s="257"/>
      <c r="AO17" s="257"/>
      <c r="AP17" s="257"/>
      <c r="AQ17" s="257"/>
      <c r="AR17" s="257"/>
      <c r="AS17" s="9"/>
      <c r="AT17" s="9"/>
      <c r="AU17" s="9"/>
      <c r="AV17" s="9"/>
      <c r="AW17" s="9"/>
      <c r="AX17" s="9"/>
      <c r="AY17" s="9"/>
      <c r="AZ17" s="9"/>
    </row>
    <row r="18" spans="1:52" ht="43.5" customHeight="1" x14ac:dyDescent="0.25">
      <c r="A18" s="425" t="s">
        <v>1001</v>
      </c>
      <c r="B18" s="378">
        <v>43924</v>
      </c>
      <c r="C18" s="241" t="s">
        <v>283</v>
      </c>
      <c r="D18" s="241" t="s">
        <v>868</v>
      </c>
      <c r="E18" s="260" t="s">
        <v>869</v>
      </c>
      <c r="F18" s="381" t="s">
        <v>1002</v>
      </c>
      <c r="G18" s="241" t="s">
        <v>73</v>
      </c>
      <c r="H18" s="241" t="s">
        <v>1036</v>
      </c>
      <c r="I18" s="364" t="s">
        <v>291</v>
      </c>
      <c r="J18" s="242" t="s">
        <v>871</v>
      </c>
      <c r="K18" s="242" t="s">
        <v>871</v>
      </c>
      <c r="L18" s="242"/>
      <c r="M18" s="283" t="s">
        <v>1003</v>
      </c>
      <c r="N18" s="242" t="s">
        <v>1004</v>
      </c>
      <c r="O18" s="293">
        <v>3000000</v>
      </c>
      <c r="P18" s="253" t="s">
        <v>1096</v>
      </c>
      <c r="Q18" s="257"/>
      <c r="R18" s="257"/>
      <c r="S18" s="392">
        <f>O18-U18</f>
        <v>2999610</v>
      </c>
      <c r="T18" s="257"/>
      <c r="U18" s="254">
        <v>390</v>
      </c>
      <c r="V18" s="304">
        <f>U18</f>
        <v>390</v>
      </c>
      <c r="W18" s="286">
        <v>43924</v>
      </c>
      <c r="X18" s="286">
        <v>43938</v>
      </c>
      <c r="Y18" s="378">
        <v>44073</v>
      </c>
      <c r="Z18" s="257"/>
      <c r="AA18" s="257"/>
      <c r="AB18" s="241" t="s">
        <v>1315</v>
      </c>
      <c r="AC18" s="418" t="s">
        <v>1236</v>
      </c>
      <c r="AD18" s="260" t="s">
        <v>869</v>
      </c>
      <c r="AE18" s="273" t="s">
        <v>1243</v>
      </c>
      <c r="AF18" s="257"/>
      <c r="AG18" s="241" t="s">
        <v>877</v>
      </c>
      <c r="AH18" s="242" t="s">
        <v>878</v>
      </c>
      <c r="AI18" s="257"/>
      <c r="AJ18" s="257"/>
      <c r="AK18" s="257"/>
      <c r="AL18" s="242" t="s">
        <v>881</v>
      </c>
      <c r="AM18" s="257"/>
      <c r="AN18" s="257"/>
      <c r="AO18" s="257"/>
      <c r="AP18" s="257"/>
      <c r="AQ18" s="272">
        <v>5100004354</v>
      </c>
      <c r="AR18" s="257"/>
      <c r="AS18" s="9"/>
      <c r="AT18" s="9"/>
      <c r="AU18" s="9"/>
      <c r="AV18" s="9"/>
      <c r="AW18" s="9"/>
      <c r="AX18" s="9"/>
      <c r="AY18" s="9"/>
      <c r="AZ18" s="9"/>
    </row>
    <row r="19" spans="1:52" ht="48" x14ac:dyDescent="0.25">
      <c r="A19" s="425" t="s">
        <v>1005</v>
      </c>
      <c r="B19" s="378">
        <v>43924</v>
      </c>
      <c r="C19" s="241" t="s">
        <v>283</v>
      </c>
      <c r="D19" s="241" t="s">
        <v>868</v>
      </c>
      <c r="E19" s="260" t="s">
        <v>869</v>
      </c>
      <c r="F19" s="381" t="s">
        <v>1006</v>
      </c>
      <c r="G19" s="241" t="s">
        <v>76</v>
      </c>
      <c r="H19" s="241" t="s">
        <v>870</v>
      </c>
      <c r="I19" s="364" t="s">
        <v>1234</v>
      </c>
      <c r="J19" s="242" t="s">
        <v>871</v>
      </c>
      <c r="K19" s="242" t="s">
        <v>871</v>
      </c>
      <c r="L19" s="242"/>
      <c r="M19" s="283" t="s">
        <v>1007</v>
      </c>
      <c r="N19" s="242" t="s">
        <v>1008</v>
      </c>
      <c r="O19" s="293">
        <v>1000000000</v>
      </c>
      <c r="P19" s="253" t="s">
        <v>1097</v>
      </c>
      <c r="Q19" s="257"/>
      <c r="R19" s="257"/>
      <c r="S19" s="392">
        <v>1000000000</v>
      </c>
      <c r="T19" s="257"/>
      <c r="U19" s="379">
        <f>+O19-S19</f>
        <v>0</v>
      </c>
      <c r="V19" s="257"/>
      <c r="W19" s="286">
        <v>43924</v>
      </c>
      <c r="X19" s="286">
        <v>44196</v>
      </c>
      <c r="Y19" s="378">
        <v>44316</v>
      </c>
      <c r="Z19" s="257"/>
      <c r="AA19" s="257"/>
      <c r="AB19" s="241" t="s">
        <v>1315</v>
      </c>
      <c r="AC19" s="418" t="s">
        <v>1237</v>
      </c>
      <c r="AD19" s="291"/>
      <c r="AE19" s="252" t="s">
        <v>966</v>
      </c>
      <c r="AF19" s="257"/>
      <c r="AG19" s="241" t="s">
        <v>877</v>
      </c>
      <c r="AH19" s="242" t="s">
        <v>878</v>
      </c>
      <c r="AI19" s="257"/>
      <c r="AJ19" s="257"/>
      <c r="AK19" s="257"/>
      <c r="AL19" s="242" t="s">
        <v>881</v>
      </c>
      <c r="AM19" s="257"/>
      <c r="AN19" s="257"/>
      <c r="AO19" s="257"/>
      <c r="AP19" s="257"/>
      <c r="AQ19" s="272">
        <v>5100004316</v>
      </c>
      <c r="AR19" s="257"/>
      <c r="AS19" s="9"/>
      <c r="AT19" s="9"/>
      <c r="AU19" s="9"/>
      <c r="AV19" s="9"/>
      <c r="AW19" s="9"/>
      <c r="AX19" s="9"/>
      <c r="AY19" s="9"/>
      <c r="AZ19" s="9"/>
    </row>
    <row r="20" spans="1:52" ht="48" x14ac:dyDescent="0.25">
      <c r="A20" s="425" t="s">
        <v>1009</v>
      </c>
      <c r="B20" s="378">
        <v>43924</v>
      </c>
      <c r="C20" s="241" t="s">
        <v>867</v>
      </c>
      <c r="D20" s="241" t="s">
        <v>868</v>
      </c>
      <c r="E20" s="260" t="s">
        <v>869</v>
      </c>
      <c r="F20" s="381" t="s">
        <v>1010</v>
      </c>
      <c r="G20" s="241" t="s">
        <v>73</v>
      </c>
      <c r="H20" s="241" t="s">
        <v>1085</v>
      </c>
      <c r="I20" s="364" t="s">
        <v>289</v>
      </c>
      <c r="J20" s="242" t="s">
        <v>871</v>
      </c>
      <c r="K20" s="242" t="s">
        <v>871</v>
      </c>
      <c r="L20" s="242"/>
      <c r="M20" s="283" t="s">
        <v>1011</v>
      </c>
      <c r="N20" s="242" t="s">
        <v>1012</v>
      </c>
      <c r="O20" s="293">
        <v>13500000</v>
      </c>
      <c r="P20" s="253" t="s">
        <v>1098</v>
      </c>
      <c r="Q20" s="271">
        <v>43980</v>
      </c>
      <c r="R20" s="296">
        <v>3000000</v>
      </c>
      <c r="S20" s="392">
        <v>16155686</v>
      </c>
      <c r="T20" s="257"/>
      <c r="U20" s="380">
        <f>+O20+R20-S20</f>
        <v>344314</v>
      </c>
      <c r="V20" s="257"/>
      <c r="W20" s="255" t="s">
        <v>1013</v>
      </c>
      <c r="X20" s="255" t="s">
        <v>1014</v>
      </c>
      <c r="Y20" s="258" t="s">
        <v>989</v>
      </c>
      <c r="Z20" s="257"/>
      <c r="AA20" s="257"/>
      <c r="AB20" s="241" t="s">
        <v>1315</v>
      </c>
      <c r="AC20" s="253" t="s">
        <v>1015</v>
      </c>
      <c r="AD20" s="291"/>
      <c r="AE20" s="252" t="s">
        <v>966</v>
      </c>
      <c r="AF20" s="252" t="s">
        <v>1016</v>
      </c>
      <c r="AG20" s="241" t="s">
        <v>877</v>
      </c>
      <c r="AH20" s="242" t="s">
        <v>878</v>
      </c>
      <c r="AI20" s="243" t="s">
        <v>1017</v>
      </c>
      <c r="AJ20" s="270" t="s">
        <v>1018</v>
      </c>
      <c r="AK20" s="270" t="s">
        <v>1019</v>
      </c>
      <c r="AL20" s="242" t="s">
        <v>881</v>
      </c>
      <c r="AM20" s="241" t="s">
        <v>882</v>
      </c>
      <c r="AN20" s="261">
        <v>10125000</v>
      </c>
      <c r="AO20" s="257"/>
      <c r="AP20" s="257"/>
      <c r="AQ20" s="257"/>
      <c r="AR20" s="257"/>
      <c r="AS20" s="9"/>
      <c r="AT20" s="9"/>
      <c r="AU20" s="9"/>
      <c r="AV20" s="9"/>
      <c r="AW20" s="9"/>
      <c r="AX20" s="9"/>
      <c r="AY20" s="9"/>
      <c r="AZ20" s="9"/>
    </row>
    <row r="21" spans="1:52" ht="48" x14ac:dyDescent="0.25">
      <c r="A21" s="425" t="s">
        <v>1020</v>
      </c>
      <c r="B21" s="378">
        <v>43929</v>
      </c>
      <c r="C21" s="241" t="s">
        <v>867</v>
      </c>
      <c r="D21" s="241" t="s">
        <v>868</v>
      </c>
      <c r="E21" s="260" t="s">
        <v>869</v>
      </c>
      <c r="F21" s="381" t="s">
        <v>1021</v>
      </c>
      <c r="G21" s="241" t="s">
        <v>73</v>
      </c>
      <c r="H21" s="241" t="s">
        <v>870</v>
      </c>
      <c r="I21" s="364" t="s">
        <v>292</v>
      </c>
      <c r="J21" s="242" t="s">
        <v>871</v>
      </c>
      <c r="K21" s="242" t="s">
        <v>871</v>
      </c>
      <c r="L21" s="242"/>
      <c r="M21" s="283" t="s">
        <v>1022</v>
      </c>
      <c r="N21" s="242" t="s">
        <v>1023</v>
      </c>
      <c r="O21" s="293">
        <v>57000000</v>
      </c>
      <c r="P21" s="253" t="s">
        <v>1099</v>
      </c>
      <c r="Q21" s="271">
        <v>43987</v>
      </c>
      <c r="R21" s="421">
        <v>13801000</v>
      </c>
      <c r="S21" s="392">
        <v>70800463</v>
      </c>
      <c r="T21" s="257"/>
      <c r="U21" s="380">
        <f>+O21+R21-S21</f>
        <v>537</v>
      </c>
      <c r="V21" s="257"/>
      <c r="W21" s="255" t="s">
        <v>1024</v>
      </c>
      <c r="X21" s="255" t="s">
        <v>1025</v>
      </c>
      <c r="Y21" s="258" t="s">
        <v>1026</v>
      </c>
      <c r="Z21" s="257"/>
      <c r="AA21" s="257"/>
      <c r="AB21" s="241" t="s">
        <v>1315</v>
      </c>
      <c r="AC21" s="253" t="s">
        <v>1015</v>
      </c>
      <c r="AD21" s="291"/>
      <c r="AE21" s="252" t="s">
        <v>966</v>
      </c>
      <c r="AF21" s="252" t="s">
        <v>1024</v>
      </c>
      <c r="AG21" s="241" t="s">
        <v>877</v>
      </c>
      <c r="AH21" s="242" t="s">
        <v>878</v>
      </c>
      <c r="AI21" s="243" t="s">
        <v>1027</v>
      </c>
      <c r="AJ21" s="270" t="s">
        <v>894</v>
      </c>
      <c r="AK21" s="270" t="s">
        <v>1028</v>
      </c>
      <c r="AL21" s="242" t="s">
        <v>881</v>
      </c>
      <c r="AM21" s="241" t="s">
        <v>882</v>
      </c>
      <c r="AN21" s="261">
        <v>42750000</v>
      </c>
      <c r="AO21" s="257"/>
      <c r="AP21" s="257"/>
      <c r="AQ21" s="257"/>
      <c r="AR21" s="257"/>
      <c r="AS21" s="9"/>
      <c r="AT21" s="9"/>
      <c r="AU21" s="9"/>
      <c r="AV21" s="9"/>
      <c r="AW21" s="9"/>
      <c r="AX21" s="9"/>
      <c r="AY21" s="9"/>
      <c r="AZ21" s="9"/>
    </row>
    <row r="22" spans="1:52" ht="48" x14ac:dyDescent="0.25">
      <c r="A22" s="425" t="s">
        <v>1029</v>
      </c>
      <c r="B22" s="378">
        <v>43936</v>
      </c>
      <c r="C22" s="241" t="s">
        <v>867</v>
      </c>
      <c r="D22" s="241" t="s">
        <v>868</v>
      </c>
      <c r="E22" s="260" t="s">
        <v>869</v>
      </c>
      <c r="F22" s="381" t="s">
        <v>1030</v>
      </c>
      <c r="G22" s="241" t="s">
        <v>73</v>
      </c>
      <c r="H22" s="241" t="s">
        <v>1036</v>
      </c>
      <c r="I22" s="364" t="s">
        <v>293</v>
      </c>
      <c r="J22" s="242" t="s">
        <v>871</v>
      </c>
      <c r="K22" s="242" t="s">
        <v>871</v>
      </c>
      <c r="L22" s="242"/>
      <c r="M22" s="282" t="s">
        <v>1031</v>
      </c>
      <c r="N22" s="242" t="s">
        <v>1032</v>
      </c>
      <c r="O22" s="293">
        <v>12000000</v>
      </c>
      <c r="P22" s="253" t="s">
        <v>1100</v>
      </c>
      <c r="Q22" s="257"/>
      <c r="R22" s="257"/>
      <c r="S22" s="392">
        <f t="shared" si="2"/>
        <v>11999608</v>
      </c>
      <c r="T22" s="257"/>
      <c r="U22" s="254">
        <v>392</v>
      </c>
      <c r="V22" s="304">
        <f>U22</f>
        <v>392</v>
      </c>
      <c r="W22" s="255" t="s">
        <v>1016</v>
      </c>
      <c r="X22" s="255" t="s">
        <v>1033</v>
      </c>
      <c r="Y22" s="258" t="s">
        <v>1034</v>
      </c>
      <c r="Z22" s="257"/>
      <c r="AA22" s="257"/>
      <c r="AB22" s="241" t="s">
        <v>1315</v>
      </c>
      <c r="AC22" s="253" t="s">
        <v>1015</v>
      </c>
      <c r="AD22" s="291"/>
      <c r="AE22" s="252" t="s">
        <v>966</v>
      </c>
      <c r="AF22" s="252" t="s">
        <v>1024</v>
      </c>
      <c r="AG22" s="241" t="s">
        <v>877</v>
      </c>
      <c r="AH22" s="242" t="s">
        <v>878</v>
      </c>
      <c r="AI22" s="243" t="s">
        <v>1024</v>
      </c>
      <c r="AJ22" s="270" t="s">
        <v>894</v>
      </c>
      <c r="AK22" s="270" t="s">
        <v>1035</v>
      </c>
      <c r="AL22" s="242" t="s">
        <v>881</v>
      </c>
      <c r="AM22" s="241" t="s">
        <v>882</v>
      </c>
      <c r="AN22" s="261">
        <v>9000000</v>
      </c>
      <c r="AO22" s="257"/>
      <c r="AP22" s="257"/>
      <c r="AQ22" s="272">
        <v>5100004332</v>
      </c>
      <c r="AR22" s="257"/>
      <c r="AS22" s="9"/>
      <c r="AT22" s="9"/>
      <c r="AU22" s="9"/>
      <c r="AV22" s="9"/>
      <c r="AW22" s="9"/>
      <c r="AX22" s="9"/>
      <c r="AY22" s="9"/>
      <c r="AZ22" s="9"/>
    </row>
    <row r="23" spans="1:52" ht="48" x14ac:dyDescent="0.25">
      <c r="A23" s="425" t="s">
        <v>288</v>
      </c>
      <c r="B23" s="378">
        <v>43942</v>
      </c>
      <c r="C23" s="241" t="s">
        <v>283</v>
      </c>
      <c r="D23" s="241" t="s">
        <v>868</v>
      </c>
      <c r="E23" s="260" t="s">
        <v>869</v>
      </c>
      <c r="F23" s="381" t="s">
        <v>1040</v>
      </c>
      <c r="G23" s="241" t="s">
        <v>76</v>
      </c>
      <c r="H23" s="241" t="s">
        <v>870</v>
      </c>
      <c r="I23" s="364" t="s">
        <v>1235</v>
      </c>
      <c r="J23" s="242" t="s">
        <v>871</v>
      </c>
      <c r="K23" s="242" t="s">
        <v>871</v>
      </c>
      <c r="L23" s="242"/>
      <c r="M23" s="283" t="s">
        <v>1041</v>
      </c>
      <c r="N23" s="242" t="s">
        <v>986</v>
      </c>
      <c r="O23" s="298">
        <v>1750000000</v>
      </c>
      <c r="P23" s="253" t="s">
        <v>1101</v>
      </c>
      <c r="Q23" s="257"/>
      <c r="R23" s="257"/>
      <c r="S23" s="392">
        <f t="shared" si="2"/>
        <v>1749971140</v>
      </c>
      <c r="T23" s="257"/>
      <c r="U23" s="254">
        <v>28860</v>
      </c>
      <c r="V23" s="304">
        <f>U23</f>
        <v>28860</v>
      </c>
      <c r="W23" s="255" t="s">
        <v>1042</v>
      </c>
      <c r="X23" s="255" t="s">
        <v>988</v>
      </c>
      <c r="Y23" s="258" t="s">
        <v>989</v>
      </c>
      <c r="Z23" s="257"/>
      <c r="AA23" s="257"/>
      <c r="AB23" s="241" t="s">
        <v>1315</v>
      </c>
      <c r="AC23" s="249" t="s">
        <v>887</v>
      </c>
      <c r="AD23" s="291"/>
      <c r="AE23" s="252" t="s">
        <v>966</v>
      </c>
      <c r="AF23" s="252" t="s">
        <v>1043</v>
      </c>
      <c r="AG23" s="241" t="s">
        <v>877</v>
      </c>
      <c r="AH23" s="242" t="s">
        <v>878</v>
      </c>
      <c r="AI23" s="243" t="s">
        <v>1043</v>
      </c>
      <c r="AJ23" s="270" t="s">
        <v>1044</v>
      </c>
      <c r="AK23" s="270" t="s">
        <v>1045</v>
      </c>
      <c r="AL23" s="242" t="s">
        <v>881</v>
      </c>
      <c r="AM23" s="241" t="s">
        <v>882</v>
      </c>
      <c r="AN23" s="261">
        <v>1312500000</v>
      </c>
      <c r="AO23" s="257"/>
      <c r="AP23" s="257"/>
      <c r="AQ23" s="257"/>
      <c r="AR23" s="257"/>
      <c r="AS23" s="9"/>
      <c r="AT23" s="9"/>
      <c r="AU23" s="9"/>
      <c r="AV23" s="9"/>
      <c r="AW23" s="9"/>
      <c r="AX23" s="9"/>
      <c r="AY23" s="9"/>
      <c r="AZ23" s="9"/>
    </row>
    <row r="24" spans="1:52" ht="48" x14ac:dyDescent="0.25">
      <c r="A24" s="425" t="s">
        <v>289</v>
      </c>
      <c r="B24" s="378">
        <v>43943</v>
      </c>
      <c r="C24" s="241" t="s">
        <v>283</v>
      </c>
      <c r="D24" s="241" t="s">
        <v>868</v>
      </c>
      <c r="E24" s="260" t="s">
        <v>869</v>
      </c>
      <c r="F24" s="382" t="s">
        <v>105</v>
      </c>
      <c r="G24" s="241" t="s">
        <v>73</v>
      </c>
      <c r="H24" s="241" t="s">
        <v>870</v>
      </c>
      <c r="I24" s="364" t="s">
        <v>1020</v>
      </c>
      <c r="J24" s="242" t="s">
        <v>871</v>
      </c>
      <c r="K24" s="242" t="s">
        <v>871</v>
      </c>
      <c r="L24" s="242"/>
      <c r="M24" s="282" t="s">
        <v>1046</v>
      </c>
      <c r="N24" s="242" t="s">
        <v>1047</v>
      </c>
      <c r="O24" s="299">
        <v>50000000</v>
      </c>
      <c r="P24" s="253" t="s">
        <v>1102</v>
      </c>
      <c r="Q24" s="257"/>
      <c r="R24" s="257"/>
      <c r="S24" s="392">
        <v>9067800</v>
      </c>
      <c r="T24" s="257"/>
      <c r="U24" s="256">
        <f>+O24-S24</f>
        <v>40932200</v>
      </c>
      <c r="V24" s="257"/>
      <c r="W24" s="255" t="s">
        <v>1043</v>
      </c>
      <c r="X24" s="255" t="s">
        <v>988</v>
      </c>
      <c r="Y24" s="258" t="s">
        <v>989</v>
      </c>
      <c r="Z24" s="257"/>
      <c r="AA24" s="257"/>
      <c r="AB24" s="241" t="s">
        <v>1315</v>
      </c>
      <c r="AC24" s="253" t="s">
        <v>1048</v>
      </c>
      <c r="AD24" s="291"/>
      <c r="AE24" s="252" t="s">
        <v>966</v>
      </c>
      <c r="AF24" s="252" t="s">
        <v>1049</v>
      </c>
      <c r="AG24" s="241" t="s">
        <v>877</v>
      </c>
      <c r="AH24" s="242" t="s">
        <v>878</v>
      </c>
      <c r="AI24" s="243" t="s">
        <v>1050</v>
      </c>
      <c r="AJ24" s="270" t="s">
        <v>1044</v>
      </c>
      <c r="AK24" s="270" t="s">
        <v>1051</v>
      </c>
      <c r="AL24" s="242" t="s">
        <v>881</v>
      </c>
      <c r="AM24" s="241" t="s">
        <v>882</v>
      </c>
      <c r="AN24" s="261">
        <v>37500000</v>
      </c>
      <c r="AO24" s="257"/>
      <c r="AP24" s="257"/>
      <c r="AQ24" s="257"/>
      <c r="AR24" s="257"/>
      <c r="AS24" s="9"/>
      <c r="AT24" s="9"/>
      <c r="AU24" s="9"/>
      <c r="AV24" s="9"/>
      <c r="AW24" s="9"/>
      <c r="AX24" s="9"/>
      <c r="AY24" s="9"/>
      <c r="AZ24" s="9"/>
    </row>
    <row r="25" spans="1:52" ht="48" x14ac:dyDescent="0.25">
      <c r="A25" s="425" t="s">
        <v>290</v>
      </c>
      <c r="B25" s="378">
        <v>43950</v>
      </c>
      <c r="C25" s="241" t="s">
        <v>283</v>
      </c>
      <c r="D25" s="241" t="s">
        <v>868</v>
      </c>
      <c r="E25" s="260" t="s">
        <v>869</v>
      </c>
      <c r="F25" s="381" t="s">
        <v>82</v>
      </c>
      <c r="G25" s="241" t="s">
        <v>73</v>
      </c>
      <c r="H25" s="241" t="s">
        <v>870</v>
      </c>
      <c r="I25" s="364" t="s">
        <v>526</v>
      </c>
      <c r="J25" s="242" t="s">
        <v>871</v>
      </c>
      <c r="K25" s="242" t="s">
        <v>871</v>
      </c>
      <c r="L25" s="242"/>
      <c r="M25" s="282" t="s">
        <v>1052</v>
      </c>
      <c r="N25" s="242" t="s">
        <v>1053</v>
      </c>
      <c r="O25" s="299">
        <v>50000000</v>
      </c>
      <c r="P25" s="253" t="s">
        <v>1103</v>
      </c>
      <c r="Q25" s="257"/>
      <c r="R25" s="257"/>
      <c r="S25" s="392">
        <f t="shared" si="2"/>
        <v>49977315</v>
      </c>
      <c r="T25" s="257"/>
      <c r="U25" s="256">
        <v>22685</v>
      </c>
      <c r="V25" s="304">
        <f>U25</f>
        <v>22685</v>
      </c>
      <c r="W25" s="255" t="s">
        <v>1054</v>
      </c>
      <c r="X25" s="255" t="s">
        <v>1037</v>
      </c>
      <c r="Y25" s="258" t="s">
        <v>1038</v>
      </c>
      <c r="Z25" s="257"/>
      <c r="AA25" s="257"/>
      <c r="AB25" s="241" t="s">
        <v>1315</v>
      </c>
      <c r="AC25" s="253" t="s">
        <v>1055</v>
      </c>
      <c r="AD25" s="291"/>
      <c r="AE25" s="252" t="s">
        <v>885</v>
      </c>
      <c r="AF25" s="252" t="s">
        <v>1056</v>
      </c>
      <c r="AG25" s="241" t="s">
        <v>877</v>
      </c>
      <c r="AH25" s="242" t="s">
        <v>878</v>
      </c>
      <c r="AI25" s="243" t="s">
        <v>1057</v>
      </c>
      <c r="AJ25" s="270" t="s">
        <v>894</v>
      </c>
      <c r="AK25" s="270" t="s">
        <v>1058</v>
      </c>
      <c r="AL25" s="242" t="s">
        <v>881</v>
      </c>
      <c r="AM25" s="241" t="s">
        <v>882</v>
      </c>
      <c r="AN25" s="261">
        <v>37500000</v>
      </c>
      <c r="AO25" s="257"/>
      <c r="AP25" s="257"/>
      <c r="AQ25" s="257"/>
      <c r="AR25" s="257"/>
      <c r="AS25" s="9"/>
      <c r="AT25" s="9"/>
      <c r="AU25" s="9"/>
      <c r="AV25" s="9"/>
      <c r="AW25" s="9"/>
      <c r="AX25" s="9"/>
      <c r="AY25" s="9"/>
      <c r="AZ25" s="9"/>
    </row>
    <row r="26" spans="1:52" ht="48" x14ac:dyDescent="0.25">
      <c r="A26" s="425" t="s">
        <v>292</v>
      </c>
      <c r="B26" s="378">
        <v>43963</v>
      </c>
      <c r="C26" s="241" t="s">
        <v>867</v>
      </c>
      <c r="D26" s="241" t="s">
        <v>868</v>
      </c>
      <c r="E26" s="260" t="s">
        <v>869</v>
      </c>
      <c r="F26" s="383" t="s">
        <v>295</v>
      </c>
      <c r="G26" s="241" t="s">
        <v>73</v>
      </c>
      <c r="H26" s="241" t="s">
        <v>977</v>
      </c>
      <c r="I26" s="364" t="s">
        <v>518</v>
      </c>
      <c r="J26" s="242" t="s">
        <v>871</v>
      </c>
      <c r="K26" s="242" t="s">
        <v>871</v>
      </c>
      <c r="L26" s="242"/>
      <c r="M26" s="282" t="s">
        <v>1059</v>
      </c>
      <c r="N26" s="284" t="s">
        <v>1060</v>
      </c>
      <c r="O26" s="294">
        <v>20000000</v>
      </c>
      <c r="P26" s="253" t="s">
        <v>1104</v>
      </c>
      <c r="Q26" s="257"/>
      <c r="R26" s="257"/>
      <c r="S26" s="392">
        <f t="shared" si="2"/>
        <v>19962250</v>
      </c>
      <c r="T26" s="257"/>
      <c r="U26" s="256">
        <v>37750</v>
      </c>
      <c r="V26" s="304">
        <f>U26</f>
        <v>37750</v>
      </c>
      <c r="W26" s="286">
        <v>43963</v>
      </c>
      <c r="X26" s="286">
        <v>44167</v>
      </c>
      <c r="Y26" s="378">
        <v>44288</v>
      </c>
      <c r="Z26" s="257"/>
      <c r="AA26" s="257"/>
      <c r="AB26" s="241" t="s">
        <v>1315</v>
      </c>
      <c r="AC26" s="253" t="s">
        <v>1238</v>
      </c>
      <c r="AD26" s="291"/>
      <c r="AE26" s="257"/>
      <c r="AF26" s="257"/>
      <c r="AG26" s="241" t="s">
        <v>877</v>
      </c>
      <c r="AH26" s="242" t="s">
        <v>878</v>
      </c>
      <c r="AI26" s="257"/>
      <c r="AJ26" s="257"/>
      <c r="AK26" s="257"/>
      <c r="AL26" s="242" t="s">
        <v>881</v>
      </c>
      <c r="AM26" s="241" t="s">
        <v>882</v>
      </c>
      <c r="AN26" s="257"/>
      <c r="AO26" s="257"/>
      <c r="AP26" s="257"/>
      <c r="AQ26" s="257"/>
      <c r="AR26" s="257"/>
      <c r="AS26" s="9"/>
      <c r="AT26" s="9"/>
      <c r="AU26" s="9"/>
      <c r="AV26" s="9"/>
      <c r="AW26" s="9"/>
      <c r="AX26" s="9"/>
      <c r="AY26" s="9"/>
      <c r="AZ26" s="9"/>
    </row>
    <row r="27" spans="1:52" ht="48" x14ac:dyDescent="0.25">
      <c r="A27" s="425" t="s">
        <v>293</v>
      </c>
      <c r="B27" s="378">
        <v>43958</v>
      </c>
      <c r="C27" s="241" t="s">
        <v>283</v>
      </c>
      <c r="D27" s="241" t="s">
        <v>868</v>
      </c>
      <c r="E27" s="260" t="s">
        <v>869</v>
      </c>
      <c r="F27" s="382" t="s">
        <v>296</v>
      </c>
      <c r="G27" s="241" t="s">
        <v>73</v>
      </c>
      <c r="H27" s="241" t="s">
        <v>977</v>
      </c>
      <c r="I27" s="364" t="s">
        <v>536</v>
      </c>
      <c r="J27" s="242" t="s">
        <v>871</v>
      </c>
      <c r="K27" s="242" t="s">
        <v>871</v>
      </c>
      <c r="L27" s="242"/>
      <c r="M27" s="282" t="s">
        <v>1061</v>
      </c>
      <c r="N27" s="284" t="s">
        <v>1062</v>
      </c>
      <c r="O27" s="294">
        <v>52500000</v>
      </c>
      <c r="P27" s="241" t="s">
        <v>1105</v>
      </c>
      <c r="Q27" s="257"/>
      <c r="R27" s="257"/>
      <c r="S27" s="392">
        <v>52489710</v>
      </c>
      <c r="T27" s="257"/>
      <c r="U27" s="310">
        <f>+O27-S27</f>
        <v>10290</v>
      </c>
      <c r="V27" s="257"/>
      <c r="W27" s="286">
        <v>43958</v>
      </c>
      <c r="X27" s="286">
        <v>44180</v>
      </c>
      <c r="Y27" s="378">
        <v>44301</v>
      </c>
      <c r="Z27" s="257"/>
      <c r="AA27" s="257"/>
      <c r="AB27" s="241" t="s">
        <v>1315</v>
      </c>
      <c r="AC27" s="253" t="s">
        <v>884</v>
      </c>
      <c r="AD27" s="291"/>
      <c r="AE27" s="257"/>
      <c r="AF27" s="257"/>
      <c r="AG27" s="241" t="s">
        <v>877</v>
      </c>
      <c r="AH27" s="242" t="s">
        <v>878</v>
      </c>
      <c r="AI27" s="257"/>
      <c r="AJ27" s="257"/>
      <c r="AK27" s="257"/>
      <c r="AL27" s="242" t="s">
        <v>881</v>
      </c>
      <c r="AM27" s="241" t="s">
        <v>882</v>
      </c>
      <c r="AN27" s="257"/>
      <c r="AO27" s="257"/>
      <c r="AP27" s="257"/>
      <c r="AQ27" s="257"/>
      <c r="AR27" s="257"/>
      <c r="AS27" s="9"/>
      <c r="AT27" s="9"/>
      <c r="AU27" s="9"/>
      <c r="AV27" s="9"/>
      <c r="AW27" s="9"/>
      <c r="AX27" s="9"/>
      <c r="AY27" s="9"/>
      <c r="AZ27" s="9"/>
    </row>
    <row r="28" spans="1:52" ht="48" x14ac:dyDescent="0.25">
      <c r="A28" s="427" t="s">
        <v>484</v>
      </c>
      <c r="B28" s="314">
        <v>43959</v>
      </c>
      <c r="C28" s="241" t="s">
        <v>868</v>
      </c>
      <c r="D28" s="341">
        <v>170000000</v>
      </c>
      <c r="E28" s="260" t="s">
        <v>869</v>
      </c>
      <c r="F28" s="384" t="s">
        <v>1063</v>
      </c>
      <c r="G28" s="241" t="s">
        <v>73</v>
      </c>
      <c r="H28" s="364" t="s">
        <v>977</v>
      </c>
      <c r="I28" s="241" t="s">
        <v>1064</v>
      </c>
      <c r="J28" s="242" t="s">
        <v>871</v>
      </c>
      <c r="K28" s="242"/>
      <c r="L28" s="285"/>
      <c r="M28" s="281" t="s">
        <v>1065</v>
      </c>
      <c r="N28" s="267">
        <v>170000000</v>
      </c>
      <c r="O28" s="293">
        <v>22000000</v>
      </c>
      <c r="P28" s="241" t="s">
        <v>1106</v>
      </c>
      <c r="Q28" s="257"/>
      <c r="R28" s="269"/>
      <c r="S28" s="392">
        <v>22000000</v>
      </c>
      <c r="T28" s="254"/>
      <c r="U28" s="310">
        <f>+O28-S28</f>
        <v>0</v>
      </c>
      <c r="V28" s="243"/>
      <c r="W28" s="243">
        <v>43959</v>
      </c>
      <c r="X28" s="244">
        <v>44180</v>
      </c>
      <c r="Y28" s="378">
        <v>44316</v>
      </c>
      <c r="Z28" s="257"/>
      <c r="AA28" s="242"/>
      <c r="AB28" s="279" t="s">
        <v>1315</v>
      </c>
      <c r="AC28" s="253" t="s">
        <v>884</v>
      </c>
      <c r="AD28" s="252">
        <v>52999624</v>
      </c>
      <c r="AE28" s="243" t="s">
        <v>885</v>
      </c>
      <c r="AF28" s="245">
        <v>43959</v>
      </c>
      <c r="AG28" s="241" t="s">
        <v>877</v>
      </c>
      <c r="AH28" s="243" t="s">
        <v>878</v>
      </c>
      <c r="AI28" s="270" t="s">
        <v>1066</v>
      </c>
      <c r="AJ28" s="270" t="s">
        <v>906</v>
      </c>
      <c r="AK28" s="242" t="s">
        <v>1067</v>
      </c>
      <c r="AL28" s="242" t="s">
        <v>881</v>
      </c>
      <c r="AM28" s="261" t="s">
        <v>882</v>
      </c>
      <c r="AN28" s="261">
        <v>16500000</v>
      </c>
      <c r="AO28" s="262"/>
      <c r="AP28" s="272"/>
      <c r="AQ28" s="273"/>
      <c r="AR28" s="9"/>
      <c r="AS28" s="9"/>
      <c r="AT28" s="9"/>
      <c r="AU28" s="9"/>
      <c r="AV28" s="9"/>
      <c r="AW28" s="9"/>
      <c r="AX28" s="9"/>
      <c r="AY28" s="9"/>
      <c r="AZ28" s="9"/>
    </row>
    <row r="29" spans="1:52" ht="59.25" customHeight="1" x14ac:dyDescent="0.25">
      <c r="A29" s="425" t="s">
        <v>503</v>
      </c>
      <c r="B29" s="311">
        <v>43978</v>
      </c>
      <c r="C29" s="241" t="s">
        <v>867</v>
      </c>
      <c r="D29" s="241" t="s">
        <v>868</v>
      </c>
      <c r="E29" s="260" t="s">
        <v>869</v>
      </c>
      <c r="F29" s="384" t="s">
        <v>1068</v>
      </c>
      <c r="G29" s="365" t="s">
        <v>73</v>
      </c>
      <c r="H29" s="366" t="s">
        <v>1069</v>
      </c>
      <c r="I29" s="367" t="s">
        <v>546</v>
      </c>
      <c r="J29" s="287" t="s">
        <v>303</v>
      </c>
      <c r="K29" s="287" t="s">
        <v>303</v>
      </c>
      <c r="L29" s="287"/>
      <c r="M29" s="288" t="s">
        <v>1070</v>
      </c>
      <c r="N29" s="289"/>
      <c r="O29" s="300">
        <v>23126000</v>
      </c>
      <c r="P29" s="241" t="s">
        <v>1107</v>
      </c>
      <c r="Q29" s="257"/>
      <c r="R29" s="257"/>
      <c r="S29" s="392">
        <f t="shared" si="2"/>
        <v>23115814</v>
      </c>
      <c r="T29" s="257">
        <v>0</v>
      </c>
      <c r="U29" s="254">
        <v>10186</v>
      </c>
      <c r="V29" s="304">
        <f>U29</f>
        <v>10186</v>
      </c>
      <c r="W29" s="243">
        <v>43978</v>
      </c>
      <c r="X29" s="243">
        <v>44043</v>
      </c>
      <c r="Y29" s="258">
        <v>44165</v>
      </c>
      <c r="Z29" s="257"/>
      <c r="AA29" s="257"/>
      <c r="AB29" s="241" t="s">
        <v>1315</v>
      </c>
      <c r="AC29" s="253" t="s">
        <v>965</v>
      </c>
      <c r="AD29" s="291"/>
      <c r="AE29" s="252" t="s">
        <v>966</v>
      </c>
      <c r="AF29" s="243">
        <v>43978</v>
      </c>
      <c r="AG29" s="241" t="s">
        <v>877</v>
      </c>
      <c r="AH29" s="242" t="s">
        <v>878</v>
      </c>
      <c r="AI29" s="243"/>
      <c r="AJ29" s="270"/>
      <c r="AK29" s="270"/>
      <c r="AL29" s="242" t="s">
        <v>881</v>
      </c>
      <c r="AM29" s="241"/>
      <c r="AN29" s="261"/>
      <c r="AO29" s="262"/>
      <c r="AP29" s="262"/>
      <c r="AQ29" s="272">
        <v>5100004293</v>
      </c>
      <c r="AR29" s="273"/>
      <c r="AS29" s="9"/>
      <c r="AT29" s="9"/>
      <c r="AU29" s="9"/>
      <c r="AV29" s="9"/>
      <c r="AW29" s="9"/>
      <c r="AX29" s="9"/>
      <c r="AY29" s="9"/>
      <c r="AZ29" s="9"/>
    </row>
    <row r="30" spans="1:52" ht="60" x14ac:dyDescent="0.25">
      <c r="A30" s="425" t="s">
        <v>511</v>
      </c>
      <c r="B30" s="311" t="s">
        <v>983</v>
      </c>
      <c r="C30" s="241" t="s">
        <v>867</v>
      </c>
      <c r="D30" s="241" t="s">
        <v>868</v>
      </c>
      <c r="E30" s="260" t="s">
        <v>869</v>
      </c>
      <c r="F30" s="384" t="s">
        <v>1071</v>
      </c>
      <c r="G30" s="241" t="s">
        <v>73</v>
      </c>
      <c r="H30" s="241" t="s">
        <v>977</v>
      </c>
      <c r="I30" s="364" t="s">
        <v>706</v>
      </c>
      <c r="J30" s="242" t="s">
        <v>871</v>
      </c>
      <c r="K30" s="242" t="s">
        <v>871</v>
      </c>
      <c r="L30" s="242"/>
      <c r="M30" s="288" t="s">
        <v>1072</v>
      </c>
      <c r="N30" s="242" t="s">
        <v>986</v>
      </c>
      <c r="O30" s="300">
        <v>42000000</v>
      </c>
      <c r="P30" s="241" t="s">
        <v>1108</v>
      </c>
      <c r="Q30" s="257"/>
      <c r="R30" s="257"/>
      <c r="S30" s="392">
        <v>41999996</v>
      </c>
      <c r="T30" s="257">
        <v>0</v>
      </c>
      <c r="U30" s="254">
        <f>+O30-S30</f>
        <v>4</v>
      </c>
      <c r="V30" s="257"/>
      <c r="W30" s="243">
        <v>44000</v>
      </c>
      <c r="X30" s="243">
        <v>44180</v>
      </c>
      <c r="Y30" s="258" t="s">
        <v>989</v>
      </c>
      <c r="Z30" s="257"/>
      <c r="AA30" s="257"/>
      <c r="AB30" s="241" t="s">
        <v>1315</v>
      </c>
      <c r="AC30" s="253" t="s">
        <v>1039</v>
      </c>
      <c r="AD30" s="291"/>
      <c r="AE30" s="252" t="s">
        <v>966</v>
      </c>
      <c r="AF30" s="243">
        <v>44000</v>
      </c>
      <c r="AG30" s="241" t="s">
        <v>877</v>
      </c>
      <c r="AH30" s="242" t="s">
        <v>878</v>
      </c>
      <c r="AI30" s="243"/>
      <c r="AJ30" s="270"/>
      <c r="AK30" s="270"/>
      <c r="AL30" s="242" t="s">
        <v>881</v>
      </c>
      <c r="AM30" s="241" t="s">
        <v>882</v>
      </c>
      <c r="AN30" s="261"/>
      <c r="AO30" s="262"/>
      <c r="AP30" s="262"/>
      <c r="AQ30" s="272">
        <v>5100004293</v>
      </c>
      <c r="AR30" s="273"/>
      <c r="AS30" s="9"/>
      <c r="AT30" s="9"/>
      <c r="AU30" s="9"/>
      <c r="AV30" s="9"/>
      <c r="AW30" s="9"/>
      <c r="AX30" s="9"/>
      <c r="AY30" s="9"/>
      <c r="AZ30" s="9"/>
    </row>
    <row r="31" spans="1:52" ht="60" x14ac:dyDescent="0.25">
      <c r="A31" s="425" t="s">
        <v>518</v>
      </c>
      <c r="B31" s="311" t="s">
        <v>983</v>
      </c>
      <c r="C31" s="241" t="s">
        <v>283</v>
      </c>
      <c r="D31" s="241" t="s">
        <v>868</v>
      </c>
      <c r="E31" s="260" t="s">
        <v>869</v>
      </c>
      <c r="F31" s="384" t="s">
        <v>1073</v>
      </c>
      <c r="G31" s="241" t="s">
        <v>73</v>
      </c>
      <c r="H31" s="241" t="s">
        <v>1036</v>
      </c>
      <c r="I31" s="364" t="s">
        <v>707</v>
      </c>
      <c r="J31" s="242" t="s">
        <v>871</v>
      </c>
      <c r="K31" s="242" t="s">
        <v>871</v>
      </c>
      <c r="L31" s="242"/>
      <c r="M31" s="288" t="s">
        <v>1074</v>
      </c>
      <c r="N31" s="242" t="s">
        <v>986</v>
      </c>
      <c r="O31" s="301">
        <v>1500000</v>
      </c>
      <c r="P31" s="241" t="s">
        <v>1109</v>
      </c>
      <c r="Q31" s="257"/>
      <c r="R31" s="257"/>
      <c r="S31" s="392">
        <f t="shared" si="2"/>
        <v>1497100</v>
      </c>
      <c r="T31" s="257"/>
      <c r="U31" s="254">
        <v>2900</v>
      </c>
      <c r="V31" s="304">
        <f>U31</f>
        <v>2900</v>
      </c>
      <c r="W31" s="243">
        <v>44000</v>
      </c>
      <c r="X31" s="243" t="s">
        <v>988</v>
      </c>
      <c r="Y31" s="258" t="s">
        <v>989</v>
      </c>
      <c r="Z31" s="257"/>
      <c r="AA31" s="257"/>
      <c r="AB31" s="241" t="s">
        <v>1315</v>
      </c>
      <c r="AC31" s="253" t="s">
        <v>965</v>
      </c>
      <c r="AD31" s="291"/>
      <c r="AE31" s="252" t="s">
        <v>966</v>
      </c>
      <c r="AF31" s="243"/>
      <c r="AG31" s="241" t="s">
        <v>877</v>
      </c>
      <c r="AH31" s="242" t="s">
        <v>878</v>
      </c>
      <c r="AI31" s="243"/>
      <c r="AJ31" s="270"/>
      <c r="AK31" s="270"/>
      <c r="AL31" s="242" t="s">
        <v>881</v>
      </c>
      <c r="AM31" s="241" t="s">
        <v>882</v>
      </c>
      <c r="AN31" s="261"/>
      <c r="AO31" s="262"/>
      <c r="AP31" s="262"/>
      <c r="AQ31" s="272">
        <v>5100004293</v>
      </c>
      <c r="AR31" s="273"/>
      <c r="AS31" s="9"/>
      <c r="AT31" s="9"/>
      <c r="AU31" s="9"/>
      <c r="AV31" s="9"/>
      <c r="AW31" s="9"/>
      <c r="AX31" s="9"/>
      <c r="AY31" s="9"/>
      <c r="AZ31" s="9"/>
    </row>
    <row r="32" spans="1:52" ht="60" x14ac:dyDescent="0.25">
      <c r="A32" s="425" t="s">
        <v>524</v>
      </c>
      <c r="B32" s="311" t="s">
        <v>983</v>
      </c>
      <c r="C32" s="241" t="s">
        <v>283</v>
      </c>
      <c r="D32" s="241" t="s">
        <v>868</v>
      </c>
      <c r="E32" s="260" t="s">
        <v>869</v>
      </c>
      <c r="F32" s="384" t="s">
        <v>1073</v>
      </c>
      <c r="G32" s="241" t="s">
        <v>73</v>
      </c>
      <c r="H32" s="241" t="s">
        <v>977</v>
      </c>
      <c r="I32" s="364" t="s">
        <v>707</v>
      </c>
      <c r="J32" s="242" t="s">
        <v>871</v>
      </c>
      <c r="K32" s="242" t="s">
        <v>871</v>
      </c>
      <c r="L32" s="242"/>
      <c r="M32" s="288" t="s">
        <v>1074</v>
      </c>
      <c r="N32" s="242" t="s">
        <v>986</v>
      </c>
      <c r="O32" s="301">
        <v>4000000</v>
      </c>
      <c r="P32" s="241" t="s">
        <v>1110</v>
      </c>
      <c r="Q32" s="257"/>
      <c r="R32" s="257"/>
      <c r="S32" s="392">
        <f t="shared" si="2"/>
        <v>3999828</v>
      </c>
      <c r="T32" s="257"/>
      <c r="U32" s="254">
        <v>172</v>
      </c>
      <c r="V32" s="304">
        <f>U32</f>
        <v>172</v>
      </c>
      <c r="W32" s="243">
        <v>43998</v>
      </c>
      <c r="X32" s="243" t="s">
        <v>988</v>
      </c>
      <c r="Y32" s="258" t="s">
        <v>989</v>
      </c>
      <c r="Z32" s="257"/>
      <c r="AA32" s="257"/>
      <c r="AB32" s="241" t="s">
        <v>1315</v>
      </c>
      <c r="AC32" s="253" t="s">
        <v>965</v>
      </c>
      <c r="AD32" s="291"/>
      <c r="AE32" s="252" t="s">
        <v>966</v>
      </c>
      <c r="AF32" s="243"/>
      <c r="AG32" s="241" t="s">
        <v>877</v>
      </c>
      <c r="AH32" s="242" t="s">
        <v>878</v>
      </c>
      <c r="AI32" s="243"/>
      <c r="AJ32" s="270"/>
      <c r="AK32" s="270"/>
      <c r="AL32" s="242" t="s">
        <v>881</v>
      </c>
      <c r="AM32" s="241" t="s">
        <v>882</v>
      </c>
      <c r="AN32" s="261"/>
      <c r="AO32" s="262"/>
      <c r="AP32" s="262"/>
      <c r="AQ32" s="272">
        <v>5100004293</v>
      </c>
      <c r="AR32" s="273"/>
      <c r="AS32" s="9"/>
      <c r="AT32" s="9"/>
      <c r="AU32" s="9"/>
      <c r="AV32" s="9"/>
      <c r="AW32" s="9"/>
      <c r="AX32" s="9"/>
      <c r="AY32" s="9"/>
      <c r="AZ32" s="9"/>
    </row>
    <row r="33" spans="1:52" ht="48" x14ac:dyDescent="0.25">
      <c r="A33" s="425" t="s">
        <v>526</v>
      </c>
      <c r="B33" s="311" t="s">
        <v>983</v>
      </c>
      <c r="C33" s="241" t="s">
        <v>867</v>
      </c>
      <c r="D33" s="241" t="s">
        <v>868</v>
      </c>
      <c r="E33" s="260" t="s">
        <v>869</v>
      </c>
      <c r="F33" s="381" t="s">
        <v>1075</v>
      </c>
      <c r="G33" s="241" t="s">
        <v>73</v>
      </c>
      <c r="H33" s="241" t="s">
        <v>1085</v>
      </c>
      <c r="I33" s="364" t="s">
        <v>708</v>
      </c>
      <c r="J33" s="242" t="s">
        <v>871</v>
      </c>
      <c r="K33" s="242" t="s">
        <v>871</v>
      </c>
      <c r="L33" s="242"/>
      <c r="M33" s="281" t="s">
        <v>1076</v>
      </c>
      <c r="N33" s="242" t="s">
        <v>986</v>
      </c>
      <c r="O33" s="300">
        <v>15482374</v>
      </c>
      <c r="P33" s="232" t="s">
        <v>1114</v>
      </c>
      <c r="Q33" s="257"/>
      <c r="R33" s="257"/>
      <c r="S33" s="392">
        <f t="shared" si="2"/>
        <v>15481994</v>
      </c>
      <c r="T33" s="257"/>
      <c r="U33" s="254">
        <v>380</v>
      </c>
      <c r="V33" s="304">
        <f>U33</f>
        <v>380</v>
      </c>
      <c r="W33" s="243" t="s">
        <v>987</v>
      </c>
      <c r="X33" s="243" t="s">
        <v>988</v>
      </c>
      <c r="Y33" s="258" t="s">
        <v>989</v>
      </c>
      <c r="Z33" s="257"/>
      <c r="AA33" s="257"/>
      <c r="AB33" s="241" t="s">
        <v>1315</v>
      </c>
      <c r="AC33" s="253" t="s">
        <v>1238</v>
      </c>
      <c r="AD33" s="291"/>
      <c r="AE33" s="252" t="s">
        <v>966</v>
      </c>
      <c r="AF33" s="243"/>
      <c r="AG33" s="241" t="s">
        <v>877</v>
      </c>
      <c r="AH33" s="242" t="s">
        <v>878</v>
      </c>
      <c r="AI33" s="243" t="s">
        <v>987</v>
      </c>
      <c r="AJ33" s="270" t="s">
        <v>992</v>
      </c>
      <c r="AK33" s="270" t="s">
        <v>993</v>
      </c>
      <c r="AL33" s="242" t="s">
        <v>881</v>
      </c>
      <c r="AM33" s="241" t="s">
        <v>882</v>
      </c>
      <c r="AN33" s="261"/>
      <c r="AO33" s="262"/>
      <c r="AP33" s="262"/>
      <c r="AQ33" s="272">
        <v>5100004293</v>
      </c>
      <c r="AR33" s="273"/>
      <c r="AS33" s="9"/>
      <c r="AT33" s="9"/>
      <c r="AU33" s="9"/>
      <c r="AV33" s="9"/>
      <c r="AW33" s="9"/>
      <c r="AX33" s="9"/>
      <c r="AY33" s="9"/>
      <c r="AZ33" s="9"/>
    </row>
    <row r="34" spans="1:52" ht="60" x14ac:dyDescent="0.25">
      <c r="A34" s="425" t="s">
        <v>530</v>
      </c>
      <c r="B34" s="311" t="s">
        <v>983</v>
      </c>
      <c r="C34" s="241" t="s">
        <v>867</v>
      </c>
      <c r="D34" s="241" t="s">
        <v>868</v>
      </c>
      <c r="E34" s="260" t="s">
        <v>869</v>
      </c>
      <c r="F34" s="384" t="s">
        <v>1077</v>
      </c>
      <c r="G34" s="241" t="s">
        <v>73</v>
      </c>
      <c r="H34" s="241" t="s">
        <v>977</v>
      </c>
      <c r="I34" s="364" t="s">
        <v>709</v>
      </c>
      <c r="J34" s="242" t="s">
        <v>871</v>
      </c>
      <c r="K34" s="242" t="s">
        <v>871</v>
      </c>
      <c r="L34" s="242"/>
      <c r="M34" s="290" t="s">
        <v>1078</v>
      </c>
      <c r="N34" s="242" t="s">
        <v>986</v>
      </c>
      <c r="O34" s="301">
        <v>10000000</v>
      </c>
      <c r="P34" s="241" t="s">
        <v>1111</v>
      </c>
      <c r="Q34" s="257"/>
      <c r="R34" s="257"/>
      <c r="S34" s="392">
        <v>9435001</v>
      </c>
      <c r="T34" s="257"/>
      <c r="U34" s="254">
        <f>+O34-S34</f>
        <v>564999</v>
      </c>
      <c r="V34" s="304">
        <f>U34</f>
        <v>564999</v>
      </c>
      <c r="W34" s="243">
        <v>44005</v>
      </c>
      <c r="X34" s="243" t="s">
        <v>988</v>
      </c>
      <c r="Y34" s="258" t="s">
        <v>989</v>
      </c>
      <c r="Z34" s="257"/>
      <c r="AA34" s="257"/>
      <c r="AB34" s="241" t="s">
        <v>1315</v>
      </c>
      <c r="AC34" s="253" t="s">
        <v>1239</v>
      </c>
      <c r="AD34" s="291"/>
      <c r="AE34" s="252" t="s">
        <v>966</v>
      </c>
      <c r="AF34" s="243"/>
      <c r="AG34" s="241" t="s">
        <v>877</v>
      </c>
      <c r="AH34" s="242" t="s">
        <v>878</v>
      </c>
      <c r="AI34" s="243"/>
      <c r="AJ34" s="270"/>
      <c r="AK34" s="270"/>
      <c r="AL34" s="242" t="s">
        <v>881</v>
      </c>
      <c r="AM34" s="241" t="s">
        <v>882</v>
      </c>
      <c r="AN34" s="261"/>
      <c r="AO34" s="262"/>
      <c r="AP34" s="262"/>
      <c r="AQ34" s="272">
        <v>5100004293</v>
      </c>
      <c r="AR34" s="273"/>
      <c r="AS34" s="9"/>
      <c r="AT34" s="9"/>
      <c r="AU34" s="9"/>
      <c r="AV34" s="9"/>
      <c r="AW34" s="9"/>
      <c r="AX34" s="9"/>
      <c r="AY34" s="9"/>
      <c r="AZ34" s="9"/>
    </row>
    <row r="35" spans="1:52" ht="48" x14ac:dyDescent="0.25">
      <c r="A35" s="425" t="s">
        <v>536</v>
      </c>
      <c r="B35" s="311" t="s">
        <v>983</v>
      </c>
      <c r="C35" s="241" t="s">
        <v>867</v>
      </c>
      <c r="D35" s="241" t="s">
        <v>868</v>
      </c>
      <c r="E35" s="260" t="s">
        <v>869</v>
      </c>
      <c r="F35" s="384" t="s">
        <v>1079</v>
      </c>
      <c r="G35" s="241" t="s">
        <v>73</v>
      </c>
      <c r="H35" s="241" t="s">
        <v>977</v>
      </c>
      <c r="I35" s="364" t="s">
        <v>1080</v>
      </c>
      <c r="J35" s="242" t="s">
        <v>871</v>
      </c>
      <c r="K35" s="242" t="s">
        <v>871</v>
      </c>
      <c r="L35" s="242"/>
      <c r="M35" s="290" t="s">
        <v>1081</v>
      </c>
      <c r="N35" s="242" t="s">
        <v>986</v>
      </c>
      <c r="O35" s="300">
        <v>15000000</v>
      </c>
      <c r="P35" s="241" t="s">
        <v>1112</v>
      </c>
      <c r="Q35" s="257"/>
      <c r="R35" s="257"/>
      <c r="S35" s="392">
        <f t="shared" si="2"/>
        <v>15000000</v>
      </c>
      <c r="T35" s="257"/>
      <c r="U35" s="254">
        <v>0</v>
      </c>
      <c r="V35" s="257"/>
      <c r="W35" s="243">
        <v>44006</v>
      </c>
      <c r="X35" s="243" t="s">
        <v>988</v>
      </c>
      <c r="Y35" s="258" t="s">
        <v>989</v>
      </c>
      <c r="Z35" s="257"/>
      <c r="AA35" s="257"/>
      <c r="AB35" s="241" t="s">
        <v>1315</v>
      </c>
      <c r="AC35" s="249" t="s">
        <v>887</v>
      </c>
      <c r="AD35" s="291"/>
      <c r="AE35" s="252" t="s">
        <v>966</v>
      </c>
      <c r="AF35" s="243"/>
      <c r="AG35" s="241" t="s">
        <v>877</v>
      </c>
      <c r="AH35" s="242" t="s">
        <v>878</v>
      </c>
      <c r="AI35" s="243"/>
      <c r="AJ35" s="270"/>
      <c r="AK35" s="270"/>
      <c r="AL35" s="242" t="s">
        <v>881</v>
      </c>
      <c r="AM35" s="241" t="s">
        <v>882</v>
      </c>
      <c r="AN35" s="261"/>
      <c r="AO35" s="262"/>
      <c r="AP35" s="262"/>
      <c r="AQ35" s="272">
        <v>5100004293</v>
      </c>
      <c r="AR35" s="273"/>
      <c r="AS35" s="9"/>
      <c r="AT35" s="9"/>
      <c r="AU35" s="9"/>
      <c r="AV35" s="9"/>
      <c r="AW35" s="9"/>
      <c r="AX35" s="9"/>
      <c r="AY35" s="9"/>
      <c r="AZ35" s="9"/>
    </row>
    <row r="36" spans="1:52" ht="48" x14ac:dyDescent="0.25">
      <c r="A36" s="426" t="s">
        <v>541</v>
      </c>
      <c r="B36" s="312">
        <v>44012</v>
      </c>
      <c r="C36" s="249" t="s">
        <v>867</v>
      </c>
      <c r="D36" s="249" t="s">
        <v>868</v>
      </c>
      <c r="E36" s="313" t="s">
        <v>869</v>
      </c>
      <c r="F36" s="385" t="s">
        <v>1082</v>
      </c>
      <c r="G36" s="249" t="s">
        <v>75</v>
      </c>
      <c r="H36" s="249" t="s">
        <v>977</v>
      </c>
      <c r="I36" s="368" t="s">
        <v>1083</v>
      </c>
      <c r="J36" s="251" t="s">
        <v>871</v>
      </c>
      <c r="K36" s="251" t="s">
        <v>871</v>
      </c>
      <c r="L36" s="251"/>
      <c r="M36" s="343" t="s">
        <v>1084</v>
      </c>
      <c r="N36" s="251" t="s">
        <v>986</v>
      </c>
      <c r="O36" s="344">
        <v>18874950</v>
      </c>
      <c r="P36" s="249" t="s">
        <v>1113</v>
      </c>
      <c r="Q36" s="274"/>
      <c r="R36" s="422">
        <v>4400000</v>
      </c>
      <c r="S36" s="395">
        <v>23266144</v>
      </c>
      <c r="T36" s="274"/>
      <c r="U36" s="358">
        <f>+O36+R36-S36</f>
        <v>8806</v>
      </c>
      <c r="V36" s="274"/>
      <c r="W36" s="250">
        <v>44012</v>
      </c>
      <c r="X36" s="250" t="s">
        <v>988</v>
      </c>
      <c r="Y36" s="388">
        <v>44316</v>
      </c>
      <c r="Z36" s="274"/>
      <c r="AA36" s="274"/>
      <c r="AB36" s="249" t="s">
        <v>1315</v>
      </c>
      <c r="AC36" s="359" t="s">
        <v>700</v>
      </c>
      <c r="AD36" s="292"/>
      <c r="AE36" s="360" t="s">
        <v>966</v>
      </c>
      <c r="AF36" s="250"/>
      <c r="AG36" s="249" t="s">
        <v>877</v>
      </c>
      <c r="AH36" s="251" t="s">
        <v>878</v>
      </c>
      <c r="AI36" s="250"/>
      <c r="AJ36" s="361"/>
      <c r="AK36" s="361"/>
      <c r="AL36" s="251" t="s">
        <v>881</v>
      </c>
      <c r="AM36" s="249"/>
      <c r="AN36" s="263"/>
      <c r="AO36" s="264"/>
      <c r="AP36" s="264"/>
      <c r="AQ36" s="275">
        <v>5100004293</v>
      </c>
      <c r="AR36" s="276"/>
      <c r="AS36" s="9"/>
      <c r="AT36" s="9"/>
      <c r="AU36" s="9"/>
      <c r="AV36" s="9"/>
      <c r="AW36" s="9"/>
      <c r="AX36" s="9"/>
      <c r="AY36" s="9"/>
      <c r="AZ36" s="9"/>
    </row>
    <row r="37" spans="1:52" ht="48" x14ac:dyDescent="0.25">
      <c r="A37" s="373" t="s">
        <v>1202</v>
      </c>
      <c r="B37" s="346">
        <v>44068</v>
      </c>
      <c r="C37" s="349" t="s">
        <v>1125</v>
      </c>
      <c r="D37" s="241" t="s">
        <v>1226</v>
      </c>
      <c r="E37" s="262"/>
      <c r="F37" s="369" t="s">
        <v>728</v>
      </c>
      <c r="G37" s="350" t="s">
        <v>73</v>
      </c>
      <c r="H37" s="272" t="s">
        <v>1036</v>
      </c>
      <c r="I37" s="351" t="s">
        <v>1124</v>
      </c>
      <c r="J37" s="257"/>
      <c r="K37" s="257"/>
      <c r="L37" s="257"/>
      <c r="M37" s="352" t="s">
        <v>1207</v>
      </c>
      <c r="N37" s="357" t="s">
        <v>1214</v>
      </c>
      <c r="O37" s="353">
        <v>21200000</v>
      </c>
      <c r="P37" s="362" t="s">
        <v>1215</v>
      </c>
      <c r="Q37" s="423">
        <v>44113</v>
      </c>
      <c r="R37" s="421">
        <v>800000</v>
      </c>
      <c r="S37" s="396">
        <f>O37+R37-U37</f>
        <v>22000000</v>
      </c>
      <c r="T37" s="257"/>
      <c r="U37" s="363"/>
      <c r="V37" s="257"/>
      <c r="W37" s="346">
        <v>44068</v>
      </c>
      <c r="X37" s="372">
        <v>44158</v>
      </c>
      <c r="Y37" s="378">
        <v>44307</v>
      </c>
      <c r="Z37" s="257"/>
      <c r="AA37" s="257"/>
      <c r="AB37" s="249" t="s">
        <v>1315</v>
      </c>
      <c r="AC37" s="272" t="s">
        <v>700</v>
      </c>
      <c r="AD37" s="257"/>
      <c r="AE37" s="273" t="s">
        <v>1241</v>
      </c>
      <c r="AF37" s="257"/>
      <c r="AG37" s="249" t="s">
        <v>877</v>
      </c>
      <c r="AH37" s="251" t="s">
        <v>878</v>
      </c>
      <c r="AI37" s="257"/>
      <c r="AJ37" s="257"/>
      <c r="AK37" s="257"/>
      <c r="AL37" s="251" t="s">
        <v>881</v>
      </c>
      <c r="AM37" s="257"/>
      <c r="AN37" s="257"/>
      <c r="AO37" s="257"/>
      <c r="AP37" s="257"/>
      <c r="AQ37" s="257"/>
      <c r="AR37" s="257"/>
      <c r="AS37" s="9"/>
      <c r="AT37" s="9"/>
      <c r="AU37" s="9"/>
      <c r="AV37" s="9"/>
      <c r="AW37" s="9"/>
      <c r="AX37" s="9"/>
      <c r="AY37" s="9"/>
      <c r="AZ37" s="9"/>
    </row>
    <row r="38" spans="1:52" ht="48" x14ac:dyDescent="0.25">
      <c r="A38" s="373" t="s">
        <v>1205</v>
      </c>
      <c r="B38" s="345" t="s">
        <v>1166</v>
      </c>
      <c r="C38" s="350" t="s">
        <v>1134</v>
      </c>
      <c r="D38" s="241" t="s">
        <v>1226</v>
      </c>
      <c r="E38" s="262"/>
      <c r="F38" s="371" t="s">
        <v>469</v>
      </c>
      <c r="G38" s="350" t="s">
        <v>73</v>
      </c>
      <c r="H38" s="241" t="s">
        <v>1036</v>
      </c>
      <c r="I38" s="351" t="s">
        <v>1128</v>
      </c>
      <c r="J38" s="257"/>
      <c r="K38" s="257"/>
      <c r="L38" s="257"/>
      <c r="M38" s="354" t="s">
        <v>1208</v>
      </c>
      <c r="N38" s="347" t="s">
        <v>1212</v>
      </c>
      <c r="O38" s="355">
        <v>5000000</v>
      </c>
      <c r="P38" s="1"/>
      <c r="Q38" s="257"/>
      <c r="R38" s="257"/>
      <c r="S38" s="397">
        <v>4999431</v>
      </c>
      <c r="T38" s="257"/>
      <c r="U38" s="387">
        <f>+O38-S38</f>
        <v>569</v>
      </c>
      <c r="V38" s="257">
        <f>U38</f>
        <v>569</v>
      </c>
      <c r="W38" s="345" t="s">
        <v>1166</v>
      </c>
      <c r="X38" s="386">
        <v>44104</v>
      </c>
      <c r="Y38" s="378">
        <v>44165</v>
      </c>
      <c r="Z38" s="257"/>
      <c r="AA38" s="257"/>
      <c r="AB38" s="249" t="s">
        <v>1315</v>
      </c>
      <c r="AC38" s="272" t="s">
        <v>1236</v>
      </c>
      <c r="AD38" s="257"/>
      <c r="AE38" s="273" t="s">
        <v>1242</v>
      </c>
      <c r="AF38" s="257"/>
      <c r="AG38" s="249" t="s">
        <v>877</v>
      </c>
      <c r="AH38" s="251" t="s">
        <v>878</v>
      </c>
      <c r="AI38" s="257"/>
      <c r="AJ38" s="257"/>
      <c r="AK38" s="257"/>
      <c r="AL38" s="251" t="s">
        <v>881</v>
      </c>
      <c r="AM38" s="257"/>
      <c r="AN38" s="257"/>
      <c r="AO38" s="257"/>
      <c r="AP38" s="257"/>
      <c r="AQ38" s="257"/>
      <c r="AR38" s="257"/>
      <c r="AS38" s="9"/>
      <c r="AT38" s="9"/>
      <c r="AU38" s="9"/>
      <c r="AV38" s="9"/>
      <c r="AW38" s="9"/>
      <c r="AX38" s="9"/>
      <c r="AY38" s="9"/>
      <c r="AZ38" s="9"/>
    </row>
    <row r="39" spans="1:52" ht="48" x14ac:dyDescent="0.25">
      <c r="A39" s="373" t="s">
        <v>1203</v>
      </c>
      <c r="B39" s="346">
        <v>44090</v>
      </c>
      <c r="C39" s="350" t="s">
        <v>1132</v>
      </c>
      <c r="D39" s="241" t="s">
        <v>1226</v>
      </c>
      <c r="E39" s="262"/>
      <c r="F39" s="370" t="s">
        <v>1136</v>
      </c>
      <c r="G39" s="350" t="s">
        <v>76</v>
      </c>
      <c r="H39" s="241" t="s">
        <v>870</v>
      </c>
      <c r="I39" s="351" t="s">
        <v>1127</v>
      </c>
      <c r="J39" s="257"/>
      <c r="K39" s="257"/>
      <c r="L39" s="257"/>
      <c r="M39" s="354" t="s">
        <v>883</v>
      </c>
      <c r="N39" s="347" t="s">
        <v>1211</v>
      </c>
      <c r="O39" s="355">
        <v>315000000</v>
      </c>
      <c r="P39" s="347" t="s">
        <v>1216</v>
      </c>
      <c r="Q39" s="257"/>
      <c r="R39" s="421">
        <v>80000000</v>
      </c>
      <c r="S39" s="398">
        <v>351698622</v>
      </c>
      <c r="T39" s="257"/>
      <c r="U39" s="304">
        <f>+O39+R39-S39</f>
        <v>43301378</v>
      </c>
      <c r="V39" s="257"/>
      <c r="W39" s="346">
        <v>44090</v>
      </c>
      <c r="X39" s="372">
        <v>44194</v>
      </c>
      <c r="Y39" s="378">
        <v>44194</v>
      </c>
      <c r="Z39" s="257"/>
      <c r="AA39" s="257"/>
      <c r="AB39" s="249" t="s">
        <v>1315</v>
      </c>
      <c r="AC39" s="249" t="s">
        <v>887</v>
      </c>
      <c r="AD39" s="257"/>
      <c r="AE39" s="360" t="s">
        <v>966</v>
      </c>
      <c r="AF39" s="257"/>
      <c r="AG39" s="249" t="s">
        <v>877</v>
      </c>
      <c r="AH39" s="251" t="s">
        <v>878</v>
      </c>
      <c r="AI39" s="257"/>
      <c r="AJ39" s="257"/>
      <c r="AK39" s="257"/>
      <c r="AL39" s="251" t="s">
        <v>881</v>
      </c>
      <c r="AM39" s="257"/>
      <c r="AN39" s="257"/>
      <c r="AO39" s="257"/>
      <c r="AP39" s="257"/>
      <c r="AQ39" s="257"/>
      <c r="AR39" s="257"/>
      <c r="AS39" s="9"/>
      <c r="AT39" s="9"/>
      <c r="AU39" s="9"/>
      <c r="AV39" s="9"/>
      <c r="AW39" s="9"/>
      <c r="AX39" s="9"/>
      <c r="AY39" s="9"/>
      <c r="AZ39" s="9"/>
    </row>
    <row r="40" spans="1:52" ht="48" x14ac:dyDescent="0.25">
      <c r="A40" s="373" t="s">
        <v>1204</v>
      </c>
      <c r="B40" s="346">
        <v>44095</v>
      </c>
      <c r="C40" s="349" t="s">
        <v>1133</v>
      </c>
      <c r="D40" s="241" t="s">
        <v>1226</v>
      </c>
      <c r="E40" s="262"/>
      <c r="F40" s="370" t="s">
        <v>1137</v>
      </c>
      <c r="G40" s="350" t="s">
        <v>76</v>
      </c>
      <c r="H40" s="241" t="s">
        <v>870</v>
      </c>
      <c r="I40" s="351" t="s">
        <v>1172</v>
      </c>
      <c r="J40" s="257"/>
      <c r="K40" s="257"/>
      <c r="L40" s="257"/>
      <c r="M40" s="354" t="s">
        <v>910</v>
      </c>
      <c r="N40" s="347" t="s">
        <v>911</v>
      </c>
      <c r="O40" s="356">
        <v>500000000</v>
      </c>
      <c r="P40" s="347" t="s">
        <v>1217</v>
      </c>
      <c r="Q40" s="257"/>
      <c r="R40" s="257"/>
      <c r="S40" s="398">
        <v>277710363</v>
      </c>
      <c r="T40" s="257"/>
      <c r="U40" s="304">
        <f>+O40-S40</f>
        <v>222289637</v>
      </c>
      <c r="V40" s="257"/>
      <c r="W40" s="346">
        <v>44095</v>
      </c>
      <c r="X40" s="372">
        <v>44193</v>
      </c>
      <c r="Y40" s="378">
        <v>44558</v>
      </c>
      <c r="Z40" s="257"/>
      <c r="AA40" s="257"/>
      <c r="AB40" s="249" t="s">
        <v>1315</v>
      </c>
      <c r="AC40" s="272" t="s">
        <v>1048</v>
      </c>
      <c r="AD40" s="257"/>
      <c r="AE40" s="360" t="s">
        <v>966</v>
      </c>
      <c r="AF40" s="257"/>
      <c r="AG40" s="249" t="s">
        <v>877</v>
      </c>
      <c r="AH40" s="251" t="s">
        <v>878</v>
      </c>
      <c r="AI40" s="257"/>
      <c r="AJ40" s="257"/>
      <c r="AK40" s="257"/>
      <c r="AL40" s="251" t="s">
        <v>881</v>
      </c>
      <c r="AM40" s="257"/>
      <c r="AN40" s="257"/>
      <c r="AO40" s="257"/>
      <c r="AP40" s="257"/>
      <c r="AQ40" s="257"/>
      <c r="AR40" s="257"/>
      <c r="AS40" s="9"/>
      <c r="AT40" s="9"/>
      <c r="AU40" s="9"/>
      <c r="AV40" s="9"/>
      <c r="AW40" s="9"/>
      <c r="AX40" s="9"/>
      <c r="AY40" s="9"/>
      <c r="AZ40" s="9"/>
    </row>
    <row r="41" spans="1:52" ht="48" x14ac:dyDescent="0.25">
      <c r="A41" s="373" t="s">
        <v>1206</v>
      </c>
      <c r="B41" s="346">
        <v>44119</v>
      </c>
      <c r="C41" s="350" t="s">
        <v>1135</v>
      </c>
      <c r="D41" s="241" t="s">
        <v>1226</v>
      </c>
      <c r="E41" s="262"/>
      <c r="F41" s="369" t="s">
        <v>294</v>
      </c>
      <c r="G41" s="350" t="s">
        <v>73</v>
      </c>
      <c r="H41" s="241" t="s">
        <v>870</v>
      </c>
      <c r="I41" s="348" t="s">
        <v>1131</v>
      </c>
      <c r="J41" s="257"/>
      <c r="K41" s="257"/>
      <c r="L41" s="257"/>
      <c r="M41" s="354" t="s">
        <v>1210</v>
      </c>
      <c r="N41" s="347" t="s">
        <v>1213</v>
      </c>
      <c r="O41" s="297">
        <v>35987504</v>
      </c>
      <c r="P41" s="347" t="s">
        <v>1218</v>
      </c>
      <c r="Q41" s="257"/>
      <c r="R41" s="257"/>
      <c r="S41" s="398">
        <v>35987504</v>
      </c>
      <c r="T41" s="257"/>
      <c r="U41" s="304">
        <f>+O41-S41</f>
        <v>0</v>
      </c>
      <c r="V41" s="257"/>
      <c r="W41" s="346">
        <v>44119</v>
      </c>
      <c r="X41" s="372">
        <v>44175</v>
      </c>
      <c r="Y41" s="378">
        <v>44296</v>
      </c>
      <c r="Z41" s="257"/>
      <c r="AA41" s="257"/>
      <c r="AB41" s="249" t="s">
        <v>1315</v>
      </c>
      <c r="AC41" s="272" t="s">
        <v>1240</v>
      </c>
      <c r="AD41" s="257"/>
      <c r="AE41" s="273" t="s">
        <v>1242</v>
      </c>
      <c r="AF41" s="257"/>
      <c r="AG41" s="249" t="s">
        <v>877</v>
      </c>
      <c r="AH41" s="251" t="s">
        <v>878</v>
      </c>
      <c r="AI41" s="257"/>
      <c r="AJ41" s="257"/>
      <c r="AK41" s="257"/>
      <c r="AL41" s="251" t="s">
        <v>881</v>
      </c>
      <c r="AM41" s="257"/>
      <c r="AN41" s="257"/>
      <c r="AO41" s="257"/>
      <c r="AP41" s="257"/>
      <c r="AQ41" s="257"/>
      <c r="AR41" s="257"/>
      <c r="AS41" s="9"/>
      <c r="AT41" s="9"/>
      <c r="AU41" s="9"/>
      <c r="AV41" s="9"/>
      <c r="AW41" s="9"/>
      <c r="AX41" s="9"/>
      <c r="AY41" s="9"/>
      <c r="AZ41" s="9"/>
    </row>
    <row r="42" spans="1:52" ht="48.75" x14ac:dyDescent="0.25">
      <c r="A42" s="428" t="s">
        <v>1083</v>
      </c>
      <c r="B42" s="405">
        <v>44192</v>
      </c>
      <c r="C42" s="350" t="s">
        <v>1132</v>
      </c>
      <c r="D42" s="241" t="s">
        <v>1226</v>
      </c>
      <c r="E42" s="262"/>
      <c r="F42" s="3" t="s">
        <v>1246</v>
      </c>
      <c r="G42" s="350" t="s">
        <v>76</v>
      </c>
      <c r="H42" s="241" t="s">
        <v>870</v>
      </c>
      <c r="I42" s="262" t="s">
        <v>1083</v>
      </c>
      <c r="J42" s="257"/>
      <c r="K42" s="257"/>
      <c r="L42" s="257"/>
      <c r="M42" s="354" t="s">
        <v>1209</v>
      </c>
      <c r="N42" s="418" t="s">
        <v>1247</v>
      </c>
      <c r="O42" s="419">
        <v>300000000</v>
      </c>
      <c r="P42" s="347" t="s">
        <v>1248</v>
      </c>
      <c r="Q42" s="424">
        <v>44183</v>
      </c>
      <c r="R42" s="421">
        <v>150000000</v>
      </c>
      <c r="S42" s="399">
        <v>450000000</v>
      </c>
      <c r="T42" s="257"/>
      <c r="U42" s="304">
        <v>0</v>
      </c>
      <c r="V42" s="257"/>
      <c r="W42" s="286">
        <v>44192</v>
      </c>
      <c r="X42" s="286">
        <v>44196</v>
      </c>
      <c r="Y42" s="286">
        <v>44301</v>
      </c>
      <c r="Z42" s="257"/>
      <c r="AA42" s="257"/>
      <c r="AB42" s="241" t="s">
        <v>1315</v>
      </c>
      <c r="AC42" s="272" t="s">
        <v>1249</v>
      </c>
      <c r="AD42" s="257"/>
      <c r="AE42" s="252" t="s">
        <v>966</v>
      </c>
      <c r="AF42" s="257"/>
      <c r="AG42" s="241" t="s">
        <v>877</v>
      </c>
      <c r="AH42" s="242" t="s">
        <v>878</v>
      </c>
      <c r="AI42" s="257"/>
      <c r="AJ42" s="257"/>
      <c r="AK42" s="257"/>
      <c r="AL42" s="242" t="s">
        <v>881</v>
      </c>
      <c r="AM42" s="257"/>
      <c r="AN42" s="257"/>
      <c r="AO42" s="257"/>
      <c r="AP42" s="257"/>
      <c r="AQ42" s="257"/>
      <c r="AR42" s="257"/>
      <c r="AS42" s="9"/>
      <c r="AT42" s="9"/>
      <c r="AU42" s="9"/>
      <c r="AV42" s="9"/>
      <c r="AW42" s="9"/>
      <c r="AX42" s="9"/>
      <c r="AY42" s="9"/>
      <c r="AZ42" s="9"/>
    </row>
    <row r="43" spans="1:52" ht="48.75" x14ac:dyDescent="0.25">
      <c r="A43" s="418" t="s">
        <v>1244</v>
      </c>
      <c r="B43" s="378">
        <v>44186</v>
      </c>
      <c r="C43" s="349" t="s">
        <v>1133</v>
      </c>
      <c r="D43" s="241" t="s">
        <v>1226</v>
      </c>
      <c r="E43" s="262"/>
      <c r="F43" s="406" t="s">
        <v>1250</v>
      </c>
      <c r="G43" s="262" t="s">
        <v>73</v>
      </c>
      <c r="H43" s="262" t="s">
        <v>870</v>
      </c>
      <c r="I43" s="262" t="s">
        <v>1251</v>
      </c>
      <c r="J43" s="257"/>
      <c r="K43" s="257"/>
      <c r="L43" s="257"/>
      <c r="M43" s="354" t="s">
        <v>1245</v>
      </c>
      <c r="N43" s="418">
        <v>35459357</v>
      </c>
      <c r="O43" s="419">
        <v>12000000</v>
      </c>
      <c r="P43" s="347" t="s">
        <v>1252</v>
      </c>
      <c r="Q43" s="423">
        <v>44187</v>
      </c>
      <c r="R43" s="421">
        <v>2348000</v>
      </c>
      <c r="S43" s="399">
        <v>14348000</v>
      </c>
      <c r="T43" s="257"/>
      <c r="U43" s="304">
        <f>S43</f>
        <v>14348000</v>
      </c>
      <c r="V43" s="257"/>
      <c r="W43" s="286">
        <v>44186</v>
      </c>
      <c r="X43" s="286">
        <v>44196</v>
      </c>
      <c r="Y43" s="286">
        <v>43936</v>
      </c>
      <c r="Z43" s="257"/>
      <c r="AA43" s="257"/>
      <c r="AB43" s="241" t="s">
        <v>1315</v>
      </c>
      <c r="AC43" s="272" t="s">
        <v>1253</v>
      </c>
      <c r="AD43" s="257"/>
      <c r="AE43" s="252" t="s">
        <v>966</v>
      </c>
      <c r="AF43" s="257"/>
      <c r="AG43" s="241" t="s">
        <v>877</v>
      </c>
      <c r="AH43" s="242" t="s">
        <v>878</v>
      </c>
      <c r="AI43" s="257"/>
      <c r="AJ43" s="257"/>
      <c r="AK43" s="257"/>
      <c r="AL43" s="242" t="s">
        <v>881</v>
      </c>
      <c r="AM43" s="257"/>
      <c r="AN43" s="257"/>
      <c r="AO43" s="257"/>
      <c r="AP43" s="257"/>
      <c r="AQ43" s="257"/>
      <c r="AR43" s="257"/>
      <c r="AS43" s="9"/>
      <c r="AT43" s="9"/>
      <c r="AU43" s="9"/>
      <c r="AV43" s="9"/>
      <c r="AW43" s="9"/>
      <c r="AX43" s="9"/>
      <c r="AY43" s="9"/>
      <c r="AZ43" s="9"/>
    </row>
    <row r="44" spans="1:52" x14ac:dyDescent="0.25">
      <c r="A44" s="315"/>
      <c r="B44" s="315"/>
      <c r="C44" s="315"/>
      <c r="D44" s="315"/>
      <c r="E44" s="315"/>
      <c r="F44" s="315"/>
      <c r="G44" s="315"/>
      <c r="H44" s="315"/>
      <c r="I44" s="315"/>
      <c r="J44" s="9"/>
      <c r="K44" s="9"/>
      <c r="L44" s="9"/>
      <c r="M44" s="9"/>
      <c r="N44" s="9"/>
      <c r="O44" s="9"/>
      <c r="P44" s="9"/>
      <c r="Q44" s="9"/>
      <c r="R44" s="9"/>
      <c r="S44" s="400"/>
      <c r="T44" s="9"/>
      <c r="U44" s="9"/>
      <c r="V44" s="9"/>
      <c r="W44" s="9"/>
      <c r="X44" s="9"/>
      <c r="Y44" s="9"/>
      <c r="Z44" s="9"/>
      <c r="AA44" s="9"/>
      <c r="AB44" s="9"/>
      <c r="AC44" s="429"/>
      <c r="AD44" s="9"/>
      <c r="AE44" s="9"/>
      <c r="AF44" s="9"/>
      <c r="AG44" s="9"/>
      <c r="AH44" s="9"/>
      <c r="AI44" s="9"/>
      <c r="AJ44" s="9"/>
      <c r="AK44" s="9"/>
      <c r="AL44" s="9"/>
      <c r="AM44" s="9"/>
      <c r="AN44" s="9"/>
      <c r="AO44" s="9"/>
      <c r="AP44" s="9"/>
      <c r="AQ44" s="9"/>
      <c r="AR44" s="9"/>
      <c r="AS44" s="9"/>
      <c r="AT44" s="9"/>
      <c r="AU44" s="9"/>
      <c r="AV44" s="9"/>
      <c r="AW44" s="9"/>
      <c r="AX44" s="9"/>
      <c r="AY44" s="9"/>
      <c r="AZ44" s="9"/>
    </row>
    <row r="45" spans="1:52" x14ac:dyDescent="0.25">
      <c r="A45" s="315"/>
      <c r="B45" s="315"/>
      <c r="C45" s="315"/>
      <c r="D45" s="315"/>
      <c r="E45" s="315"/>
      <c r="F45" s="315"/>
      <c r="G45" s="315"/>
      <c r="H45" s="315"/>
      <c r="I45" s="315"/>
      <c r="J45" s="9"/>
      <c r="K45" s="9"/>
      <c r="L45" s="9"/>
      <c r="M45" s="9"/>
      <c r="N45" s="9"/>
      <c r="O45" s="9"/>
      <c r="P45" s="9"/>
      <c r="Q45" s="9"/>
      <c r="R45" s="9"/>
      <c r="S45" s="400"/>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row>
    <row r="46" spans="1:52" x14ac:dyDescent="0.25">
      <c r="G46" s="316">
        <v>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7"/>
  <sheetViews>
    <sheetView zoomScale="98" zoomScaleNormal="98" workbookViewId="0">
      <selection activeCell="D7" sqref="D7"/>
    </sheetView>
  </sheetViews>
  <sheetFormatPr baseColWidth="10" defaultRowHeight="15.75" x14ac:dyDescent="0.25"/>
  <cols>
    <col min="1" max="1" width="2.375" customWidth="1"/>
    <col min="2" max="2" width="14.5" customWidth="1"/>
    <col min="3" max="3" width="28.5" customWidth="1"/>
    <col min="4" max="4" width="37.125" customWidth="1"/>
    <col min="5" max="5" width="12.375" bestFit="1" customWidth="1"/>
    <col min="6" max="7" width="11.125" bestFit="1" customWidth="1"/>
    <col min="8" max="8" width="12.375" bestFit="1" customWidth="1"/>
    <col min="9" max="9" width="11.125" bestFit="1" customWidth="1"/>
    <col min="11" max="11" width="22.875" customWidth="1"/>
    <col min="12" max="12" width="21.875" customWidth="1"/>
  </cols>
  <sheetData>
    <row r="3" spans="2:15" ht="29.25" customHeight="1" x14ac:dyDescent="0.25">
      <c r="B3" s="453" t="s">
        <v>1322</v>
      </c>
      <c r="C3" s="453" t="s">
        <v>1323</v>
      </c>
      <c r="D3" s="453" t="s">
        <v>4</v>
      </c>
      <c r="E3" s="453" t="s">
        <v>1324</v>
      </c>
      <c r="F3" s="114" t="s">
        <v>1325</v>
      </c>
      <c r="G3" s="114" t="s">
        <v>38</v>
      </c>
      <c r="H3" s="453" t="s">
        <v>1326</v>
      </c>
      <c r="I3" s="453" t="s">
        <v>39</v>
      </c>
      <c r="J3" s="453" t="s">
        <v>29</v>
      </c>
      <c r="K3" s="453" t="s">
        <v>1327</v>
      </c>
      <c r="L3" s="453" t="s">
        <v>9</v>
      </c>
    </row>
    <row r="4" spans="2:15" ht="6.75" customHeight="1" x14ac:dyDescent="0.25">
      <c r="B4" s="440"/>
      <c r="C4" s="440"/>
      <c r="D4" s="440"/>
      <c r="E4" s="440"/>
      <c r="F4" s="441"/>
      <c r="G4" s="441"/>
      <c r="H4" s="440"/>
      <c r="I4" s="440"/>
      <c r="J4" s="440"/>
      <c r="K4" s="440"/>
      <c r="L4" s="440"/>
      <c r="M4" s="451"/>
      <c r="N4" s="451"/>
      <c r="O4" s="451"/>
    </row>
    <row r="5" spans="2:15" ht="97.5" customHeight="1" x14ac:dyDescent="0.25">
      <c r="B5" s="450" t="s">
        <v>1329</v>
      </c>
      <c r="C5" s="442" t="s">
        <v>1320</v>
      </c>
      <c r="D5" s="443" t="s">
        <v>1319</v>
      </c>
      <c r="E5" s="444">
        <v>2894214290</v>
      </c>
      <c r="F5" s="452">
        <v>43791</v>
      </c>
      <c r="G5" s="452">
        <v>43921</v>
      </c>
      <c r="H5" s="444">
        <v>1353142558</v>
      </c>
      <c r="I5" s="452">
        <v>44002</v>
      </c>
      <c r="J5" s="445">
        <v>13220418</v>
      </c>
      <c r="K5" s="446" t="s">
        <v>1330</v>
      </c>
      <c r="L5" s="449" t="s">
        <v>1331</v>
      </c>
    </row>
    <row r="6" spans="2:15" ht="79.5" x14ac:dyDescent="0.25">
      <c r="B6" s="450" t="s">
        <v>1318</v>
      </c>
      <c r="C6" s="442" t="s">
        <v>1320</v>
      </c>
      <c r="D6" s="446" t="s">
        <v>1334</v>
      </c>
      <c r="E6" s="444">
        <v>4326141655</v>
      </c>
      <c r="F6" s="452">
        <v>43994</v>
      </c>
      <c r="G6" s="452">
        <v>44191</v>
      </c>
      <c r="H6" s="448"/>
      <c r="I6" s="448"/>
      <c r="J6" s="444">
        <v>62266895</v>
      </c>
      <c r="K6" s="447" t="s">
        <v>1328</v>
      </c>
      <c r="L6" s="447" t="s">
        <v>1332</v>
      </c>
    </row>
    <row r="7" spans="2:15" ht="95.25" customHeight="1" x14ac:dyDescent="0.25">
      <c r="B7" s="450" t="s">
        <v>1333</v>
      </c>
      <c r="C7" s="442" t="s">
        <v>1320</v>
      </c>
      <c r="D7" s="446" t="s">
        <v>1334</v>
      </c>
      <c r="E7" s="444">
        <v>2154586500</v>
      </c>
      <c r="F7" s="452">
        <v>44192</v>
      </c>
      <c r="G7" s="452">
        <v>44286</v>
      </c>
      <c r="H7" s="448"/>
      <c r="I7" s="448"/>
      <c r="J7" s="444">
        <v>2150000000</v>
      </c>
      <c r="K7" s="447" t="s">
        <v>1335</v>
      </c>
      <c r="L7" s="447" t="s">
        <v>1336</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topLeftCell="A4" workbookViewId="0">
      <selection activeCell="I7" sqref="I7"/>
    </sheetView>
  </sheetViews>
  <sheetFormatPr baseColWidth="10" defaultRowHeight="15.75" x14ac:dyDescent="0.25"/>
  <cols>
    <col min="1" max="1" width="2.875" customWidth="1"/>
    <col min="2" max="2" width="12.125" customWidth="1"/>
    <col min="3" max="3" width="27.75" customWidth="1"/>
    <col min="4" max="4" width="37.75" customWidth="1"/>
    <col min="5" max="5" width="15" customWidth="1"/>
    <col min="9" max="9" width="15" customWidth="1"/>
  </cols>
  <sheetData>
    <row r="2" spans="1:9" x14ac:dyDescent="0.25">
      <c r="A2" s="521"/>
      <c r="B2" s="522" t="s">
        <v>1321</v>
      </c>
      <c r="C2" s="522" t="s">
        <v>1337</v>
      </c>
      <c r="D2" s="522" t="s">
        <v>1338</v>
      </c>
      <c r="E2" s="522" t="s">
        <v>1339</v>
      </c>
      <c r="F2" s="524" t="s">
        <v>1341</v>
      </c>
      <c r="G2" s="524"/>
      <c r="H2" s="519" t="s">
        <v>1342</v>
      </c>
      <c r="I2" s="520" t="s">
        <v>1343</v>
      </c>
    </row>
    <row r="3" spans="1:9" ht="26.25" customHeight="1" x14ac:dyDescent="0.25">
      <c r="A3" s="521"/>
      <c r="B3" s="523"/>
      <c r="C3" s="522"/>
      <c r="D3" s="522"/>
      <c r="E3" s="522"/>
      <c r="F3" s="454" t="s">
        <v>1344</v>
      </c>
      <c r="G3" s="454" t="s">
        <v>1340</v>
      </c>
      <c r="H3" s="519"/>
      <c r="I3" s="520"/>
    </row>
    <row r="4" spans="1:9" ht="5.25" customHeight="1" x14ac:dyDescent="0.25">
      <c r="B4" s="455"/>
      <c r="C4" s="455"/>
      <c r="D4" s="455"/>
      <c r="E4" s="455"/>
      <c r="F4" s="456"/>
      <c r="G4" s="456"/>
      <c r="H4" s="457"/>
      <c r="I4" s="458"/>
    </row>
    <row r="5" spans="1:9" ht="65.25" customHeight="1" x14ac:dyDescent="0.25">
      <c r="A5" s="459">
        <v>1</v>
      </c>
      <c r="B5" s="97" t="s">
        <v>1345</v>
      </c>
      <c r="C5" s="460" t="s">
        <v>348</v>
      </c>
      <c r="D5" s="443" t="s">
        <v>92</v>
      </c>
      <c r="E5" s="471">
        <v>1050000000</v>
      </c>
      <c r="F5" s="479">
        <v>319000000</v>
      </c>
      <c r="G5" s="480" t="s">
        <v>567</v>
      </c>
      <c r="H5" s="452">
        <v>44270</v>
      </c>
      <c r="I5" s="461" t="s">
        <v>1346</v>
      </c>
    </row>
    <row r="6" spans="1:9" ht="46.5" customHeight="1" x14ac:dyDescent="0.25">
      <c r="A6" s="459">
        <v>2</v>
      </c>
      <c r="B6" s="106" t="s">
        <v>1347</v>
      </c>
      <c r="C6" s="460" t="s">
        <v>156</v>
      </c>
      <c r="D6" s="443" t="s">
        <v>94</v>
      </c>
      <c r="E6" s="472">
        <v>200000000</v>
      </c>
      <c r="F6" s="481">
        <v>45000000</v>
      </c>
      <c r="G6" s="482"/>
      <c r="H6" s="452">
        <v>44270</v>
      </c>
      <c r="I6" s="461" t="s">
        <v>1348</v>
      </c>
    </row>
    <row r="7" spans="1:9" ht="60.75" customHeight="1" x14ac:dyDescent="0.25">
      <c r="A7" s="459">
        <v>3</v>
      </c>
      <c r="B7" s="106" t="s">
        <v>1349</v>
      </c>
      <c r="C7" s="460" t="s">
        <v>1350</v>
      </c>
      <c r="D7" s="443" t="s">
        <v>100</v>
      </c>
      <c r="E7" s="472">
        <v>130000000</v>
      </c>
      <c r="F7" s="483">
        <v>3170712</v>
      </c>
      <c r="G7" s="483">
        <v>19000000</v>
      </c>
      <c r="H7" s="452">
        <v>44270</v>
      </c>
      <c r="I7" s="448"/>
    </row>
    <row r="8" spans="1:9" ht="48.75" customHeight="1" x14ac:dyDescent="0.25">
      <c r="A8" s="459">
        <v>4</v>
      </c>
      <c r="B8" s="106" t="s">
        <v>1351</v>
      </c>
      <c r="C8" s="462" t="s">
        <v>455</v>
      </c>
      <c r="D8" s="463" t="s">
        <v>1352</v>
      </c>
      <c r="E8" s="473">
        <v>45764144</v>
      </c>
      <c r="F8" s="482"/>
      <c r="G8" s="481">
        <v>8601340</v>
      </c>
      <c r="H8" s="452">
        <v>44255</v>
      </c>
      <c r="I8" s="461" t="s">
        <v>1353</v>
      </c>
    </row>
    <row r="9" spans="1:9" ht="47.25" customHeight="1" x14ac:dyDescent="0.25">
      <c r="A9" s="459">
        <v>5</v>
      </c>
      <c r="B9" s="106" t="s">
        <v>1354</v>
      </c>
      <c r="C9" s="460" t="s">
        <v>493</v>
      </c>
      <c r="D9" s="463" t="s">
        <v>486</v>
      </c>
      <c r="E9" s="474">
        <v>18900000</v>
      </c>
      <c r="F9" s="482"/>
      <c r="G9" s="484">
        <v>6300000</v>
      </c>
      <c r="H9" s="452">
        <v>44285</v>
      </c>
      <c r="I9" s="461" t="s">
        <v>1355</v>
      </c>
    </row>
    <row r="10" spans="1:9" ht="54" customHeight="1" x14ac:dyDescent="0.25">
      <c r="A10" s="459">
        <v>6</v>
      </c>
      <c r="B10" s="106" t="s">
        <v>533</v>
      </c>
      <c r="C10" s="464" t="s">
        <v>534</v>
      </c>
      <c r="D10" s="465" t="s">
        <v>531</v>
      </c>
      <c r="E10" s="475">
        <v>157000000</v>
      </c>
      <c r="F10" s="483">
        <v>20000000</v>
      </c>
      <c r="G10" s="485"/>
      <c r="H10" s="452">
        <v>44270</v>
      </c>
      <c r="I10" s="461" t="s">
        <v>1356</v>
      </c>
    </row>
    <row r="11" spans="1:9" ht="44.25" customHeight="1" x14ac:dyDescent="0.25">
      <c r="A11" s="459">
        <v>7</v>
      </c>
      <c r="B11" s="466" t="s">
        <v>1118</v>
      </c>
      <c r="C11" s="442" t="s">
        <v>152</v>
      </c>
      <c r="D11" s="465" t="s">
        <v>87</v>
      </c>
      <c r="E11" s="476">
        <v>605000000</v>
      </c>
      <c r="F11" s="482"/>
      <c r="G11" s="481">
        <v>300000000</v>
      </c>
      <c r="H11" s="452">
        <v>44270</v>
      </c>
      <c r="I11" s="461" t="s">
        <v>1357</v>
      </c>
    </row>
    <row r="12" spans="1:9" ht="45" customHeight="1" x14ac:dyDescent="0.25">
      <c r="A12" s="459">
        <v>8</v>
      </c>
      <c r="B12" s="466" t="s">
        <v>1158</v>
      </c>
      <c r="C12" s="460" t="s">
        <v>373</v>
      </c>
      <c r="D12" s="467" t="s">
        <v>1138</v>
      </c>
      <c r="E12" s="477">
        <v>900000000</v>
      </c>
      <c r="F12" s="481">
        <v>180000000</v>
      </c>
      <c r="G12" s="481">
        <v>450000000</v>
      </c>
      <c r="H12" s="452">
        <v>44270</v>
      </c>
      <c r="I12" s="461" t="s">
        <v>1358</v>
      </c>
    </row>
    <row r="13" spans="1:9" ht="42.75" customHeight="1" x14ac:dyDescent="0.25">
      <c r="A13" s="459">
        <v>9</v>
      </c>
      <c r="B13" s="466" t="s">
        <v>1159</v>
      </c>
      <c r="C13" s="460" t="s">
        <v>1160</v>
      </c>
      <c r="D13" s="467" t="s">
        <v>1139</v>
      </c>
      <c r="E13" s="478">
        <v>150000000</v>
      </c>
      <c r="F13" s="481">
        <v>75000000</v>
      </c>
      <c r="G13" s="486"/>
      <c r="H13" s="468">
        <v>44226</v>
      </c>
      <c r="I13" s="461" t="s">
        <v>1359</v>
      </c>
    </row>
    <row r="14" spans="1:9" ht="45" customHeight="1" x14ac:dyDescent="0.25">
      <c r="A14" s="459">
        <v>10</v>
      </c>
      <c r="B14" s="466" t="s">
        <v>1255</v>
      </c>
      <c r="C14" s="469" t="s">
        <v>150</v>
      </c>
      <c r="D14" s="470" t="s">
        <v>1136</v>
      </c>
      <c r="E14" s="475">
        <v>295000000</v>
      </c>
      <c r="F14" s="482"/>
      <c r="G14" s="482"/>
      <c r="H14" s="452">
        <v>44270</v>
      </c>
      <c r="I14" s="461" t="s">
        <v>1360</v>
      </c>
    </row>
    <row r="15" spans="1:9" ht="49.5" customHeight="1" x14ac:dyDescent="0.25">
      <c r="A15" s="459">
        <v>11</v>
      </c>
      <c r="B15" s="466" t="s">
        <v>1256</v>
      </c>
      <c r="C15" s="460" t="s">
        <v>1257</v>
      </c>
      <c r="D15" s="470" t="s">
        <v>1267</v>
      </c>
      <c r="E15" s="475">
        <v>210000000</v>
      </c>
      <c r="F15" s="482"/>
      <c r="G15" s="482"/>
      <c r="H15" s="452">
        <v>44270</v>
      </c>
      <c r="I15" s="461" t="s">
        <v>1361</v>
      </c>
    </row>
  </sheetData>
  <mergeCells count="8">
    <mergeCell ref="H2:H3"/>
    <mergeCell ref="I2:I3"/>
    <mergeCell ref="A2:A3"/>
    <mergeCell ref="B2:B3"/>
    <mergeCell ref="C2:C3"/>
    <mergeCell ref="D2:D3"/>
    <mergeCell ref="E2:E3"/>
    <mergeCell ref="F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INFORME DE PROCESOS</vt:lpstr>
      <vt:lpstr>ORDENES DE COMPRA</vt:lpstr>
      <vt:lpstr>CONTRATOS EN EJECUCION</vt:lpstr>
      <vt:lpstr>CI</vt:lpstr>
      <vt:lpstr>CONTRATOS EN EJECUCION VF 2021</vt:lpstr>
      <vt:lpstr>'INFORME DE PROCESOS'!lnkOperatorName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Nataly Villamil Rodriguez</dc:creator>
  <cp:lastModifiedBy>Jackeline Herrera Torres</cp:lastModifiedBy>
  <cp:lastPrinted>2020-03-17T14:24:00Z</cp:lastPrinted>
  <dcterms:created xsi:type="dcterms:W3CDTF">2018-09-24T21:41:41Z</dcterms:created>
  <dcterms:modified xsi:type="dcterms:W3CDTF">2021-07-16T19:28:58Z</dcterms:modified>
</cp:coreProperties>
</file>